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2120" windowHeight="8490" tabRatio="717" activeTab="12"/>
  </bookViews>
  <sheets>
    <sheet name="1" sheetId="1" r:id="rId1"/>
    <sheet name="2" sheetId="2" r:id="rId2"/>
    <sheet name="2 paragr" sheetId="3" r:id="rId3"/>
    <sheet name="2a" sheetId="4" r:id="rId4"/>
    <sheet name="2b" sheetId="5" r:id="rId5"/>
    <sheet name="3" sheetId="6" r:id="rId6"/>
    <sheet name="4" sheetId="7" r:id="rId7"/>
    <sheet name="usuniety" sheetId="8" state="hidden" r:id="rId8"/>
    <sheet name="5" sheetId="9" r:id="rId9"/>
    <sheet name="6" sheetId="10" r:id="rId10"/>
    <sheet name="7" sheetId="11" r:id="rId11"/>
    <sheet name="8 bez paragrafów" sheetId="12" r:id="rId12"/>
    <sheet name="9" sheetId="13" r:id="rId13"/>
    <sheet name="11" sheetId="14" state="hidden" r:id="rId14"/>
    <sheet name="12 1" sheetId="15" state="hidden" r:id="rId15"/>
    <sheet name="12 2" sheetId="16" state="hidden" r:id="rId16"/>
    <sheet name="12 3" sheetId="17" state="hidden" r:id="rId17"/>
    <sheet name="12 4" sheetId="18" state="hidden" r:id="rId18"/>
    <sheet name="15" sheetId="19" state="hidden" r:id="rId19"/>
    <sheet name="16" sheetId="20" state="hidden" r:id="rId20"/>
    <sheet name="17" sheetId="21" state="hidden" r:id="rId21"/>
    <sheet name="Arkusz2" sheetId="22" state="hidden" r:id="rId22"/>
  </sheets>
  <definedNames/>
  <calcPr fullCalcOnLoad="1"/>
</workbook>
</file>

<file path=xl/comments6.xml><?xml version="1.0" encoding="utf-8"?>
<comments xmlns="http://schemas.openxmlformats.org/spreadsheetml/2006/main">
  <authors>
    <author>Wydział Finansowy</author>
  </authors>
  <commentList>
    <comment ref="B8" authorId="0">
      <text>
        <r>
          <rPr>
            <b/>
            <sz val="8"/>
            <rFont val="Tahoma"/>
            <family val="2"/>
          </rPr>
          <t>Wydział Finansowy: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<sst xmlns="http://schemas.openxmlformats.org/spreadsheetml/2006/main" count="1731" uniqueCount="652">
  <si>
    <t>Rehabilitacja zawodowa i połeczna osób niepełnosprawnych</t>
  </si>
  <si>
    <t>Spółdzielnia Inwalidów "Jutrzenka" w Sochaczewie - WTZ</t>
  </si>
  <si>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</si>
  <si>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</si>
  <si>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</si>
  <si>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</si>
  <si>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</si>
  <si>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</si>
  <si>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</si>
  <si>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</si>
  <si>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</si>
  <si>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</si>
  <si>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</si>
  <si>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środki europejskie             i inne środki pochodzące          ze źródeł zagranicznych, niepodlegające zwrotowi</t>
  </si>
  <si>
    <t>środki europejskie                     i inne środki pochodzące                ze źródeł zagranicznych, niepodlegające zwrotowi</t>
  </si>
  <si>
    <t>związane                                 z realizacją ich statutowych zadań</t>
  </si>
  <si>
    <t>Dotacje                                  na zadania bieżące</t>
  </si>
  <si>
    <t>Rozliczenia z tytułu poręczeń                                   i gwarancji udzielonych przez Skarb Państwa lub jednostkę samorządu terytorialnego</t>
  </si>
  <si>
    <t>Wypłaty                          z tytułu poręczeń                         i gwarancji</t>
  </si>
  <si>
    <t>Pozostałe zadania                                         w zakresie kultury</t>
  </si>
  <si>
    <t>Na programy                     z udziałem środków,                    o których mowa w art. 5 ust. 1 pkt 2 i 3 u.o.f.p.</t>
  </si>
  <si>
    <t>Wniesienie wkładów                                   do spółek prawa handlowego</t>
  </si>
  <si>
    <t>Przebudowa drogi powiatowej  Nr 3832W Seroki - Gągolina - Baranów - Jaktorów                                            w m. Seroki</t>
  </si>
  <si>
    <t>* nazwa źródła dochodów wg nazw paragrafów</t>
  </si>
  <si>
    <t>Żródło dochodów *</t>
  </si>
  <si>
    <t>Wyszczególnienie</t>
  </si>
  <si>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</si>
  <si>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</si>
  <si>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</si>
  <si>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</si>
  <si>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</si>
  <si>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</si>
  <si>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</si>
  <si>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</si>
  <si>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</si>
  <si>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</si>
  <si>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</si>
  <si>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</si>
  <si>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</si>
  <si>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</si>
  <si>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</si>
  <si>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</si>
  <si>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</si>
  <si>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</si>
  <si>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</si>
  <si>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</si>
  <si>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</si>
  <si>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</si>
  <si>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</si>
  <si>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</si>
  <si>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</si>
  <si>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</si>
  <si>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</si>
  <si>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</si>
  <si>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</si>
  <si>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</si>
  <si>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</si>
  <si>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</si>
  <si>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</si>
  <si>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</si>
  <si>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</si>
  <si>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</si>
  <si>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</si>
  <si>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</si>
  <si>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</si>
  <si>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</si>
  <si>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</si>
  <si>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</si>
  <si>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</si>
  <si>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</si>
  <si>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</si>
  <si>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</si>
  <si>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</si>
  <si>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</si>
  <si>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</si>
  <si>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</si>
  <si>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</si>
  <si>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</si>
  <si>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</si>
  <si>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</si>
  <si>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</si>
  <si>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</si>
  <si>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</si>
  <si>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</si>
  <si>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</si>
  <si>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</si>
  <si>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</si>
  <si>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</si>
  <si>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</si>
  <si>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</si>
  <si>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</si>
  <si>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</si>
  <si>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</si>
  <si>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</si>
  <si>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</si>
  <si>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</si>
  <si>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</si>
  <si>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</si>
  <si>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Ogółem wydatki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</si>
  <si>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</si>
  <si>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</si>
  <si>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</si>
  <si>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</si>
  <si>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</si>
  <si>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</si>
  <si>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</si>
  <si>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</si>
  <si>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</si>
  <si>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</si>
  <si>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</si>
  <si>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</si>
  <si>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</si>
  <si>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</si>
  <si>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</si>
  <si>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</si>
  <si>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</si>
  <si>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</si>
  <si>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</si>
  <si>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</si>
  <si>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</si>
  <si>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</si>
  <si>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</si>
  <si>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</si>
  <si>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</si>
  <si>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</si>
  <si>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</si>
  <si>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</si>
  <si>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</si>
  <si>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</si>
  <si>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</si>
  <si>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</si>
  <si>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</si>
  <si>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</si>
  <si>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Wydatki
ogółem
(6+10)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</si>
  <si>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</si>
  <si>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</si>
  <si>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</si>
  <si>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</si>
  <si>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</si>
  <si>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</si>
  <si>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</si>
  <si>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</si>
  <si>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</si>
  <si>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</si>
  <si>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</si>
  <si>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</si>
  <si>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</si>
  <si>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</si>
  <si>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</si>
  <si>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</si>
  <si>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 kol. 3 do wykorzystania fakultatywnego)</t>
  </si>
  <si>
    <t>(** kol. 4 do wykorzystania fakultatywnego)</t>
  </si>
  <si>
    <t>środki pochodzące
 z innych  źródeł*</t>
  </si>
  <si>
    <t>010</t>
  </si>
  <si>
    <t>01005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</si>
  <si>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</si>
  <si>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</si>
  <si>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</si>
  <si>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</si>
  <si>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</si>
  <si>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</si>
  <si>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</si>
  <si>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</si>
  <si>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</si>
  <si>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</si>
  <si>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</si>
  <si>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</si>
  <si>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</si>
  <si>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</si>
  <si>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75411</t>
  </si>
  <si>
    <t>75414</t>
  </si>
  <si>
    <t>757</t>
  </si>
  <si>
    <t>75702</t>
  </si>
  <si>
    <t>758</t>
  </si>
  <si>
    <t>75818</t>
  </si>
  <si>
    <t>801</t>
  </si>
  <si>
    <t>Transport i łączność</t>
  </si>
  <si>
    <t>Drogi publiczne powiatowe</t>
  </si>
  <si>
    <t>Gospodarka mieszkaniowa</t>
  </si>
  <si>
    <t>80102</t>
  </si>
  <si>
    <t>80110</t>
  </si>
  <si>
    <t>80111</t>
  </si>
  <si>
    <t>80120</t>
  </si>
  <si>
    <t>80130</t>
  </si>
  <si>
    <t>80140</t>
  </si>
  <si>
    <t>80146</t>
  </si>
  <si>
    <t>80195</t>
  </si>
  <si>
    <t>851</t>
  </si>
  <si>
    <t>85156</t>
  </si>
  <si>
    <t>85153</t>
  </si>
  <si>
    <t>852</t>
  </si>
  <si>
    <t>85201</t>
  </si>
  <si>
    <t>85202</t>
  </si>
  <si>
    <t>85204</t>
  </si>
  <si>
    <t>85218</t>
  </si>
  <si>
    <t>85220</t>
  </si>
  <si>
    <t>853</t>
  </si>
  <si>
    <t>85321</t>
  </si>
  <si>
    <t>85333</t>
  </si>
  <si>
    <t>854</t>
  </si>
  <si>
    <t>85406</t>
  </si>
  <si>
    <t>85407</t>
  </si>
  <si>
    <t>85410</t>
  </si>
  <si>
    <t>85495</t>
  </si>
  <si>
    <t>921</t>
  </si>
  <si>
    <t>92105</t>
  </si>
  <si>
    <t>92116</t>
  </si>
  <si>
    <t>926</t>
  </si>
  <si>
    <t>92605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</si>
  <si>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</si>
  <si>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</si>
  <si>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</si>
  <si>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</si>
  <si>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</si>
  <si>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</si>
  <si>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</si>
  <si>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</si>
  <si>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Bezpieczenstwo publiczne i ochrona przeciwpożarowa</t>
  </si>
  <si>
    <t>Komendy powiatowe PSP</t>
  </si>
  <si>
    <t>Obrona cywilna</t>
  </si>
  <si>
    <t>Obsługa długu publicznego</t>
  </si>
  <si>
    <t>Różne rozliczenia</t>
  </si>
  <si>
    <t>Oświata i wychowanie</t>
  </si>
  <si>
    <t>Szkoły podstawowe specjalne</t>
  </si>
  <si>
    <t>Gimnazja</t>
  </si>
  <si>
    <t>Gimnazja specjalne</t>
  </si>
  <si>
    <t>Licea ogólnokształcące</t>
  </si>
  <si>
    <t>Szkoły zawodowe</t>
  </si>
  <si>
    <t>Dokształcanie i doskonalenie nauczycieli</t>
  </si>
  <si>
    <t>Pozostała działalność</t>
  </si>
  <si>
    <t>Ochrona zdrowia</t>
  </si>
  <si>
    <t>Zwalczanie narkomanii</t>
  </si>
  <si>
    <t>Składki na ubezpieczenie zdrowotne oraz świadczenia dla osób nie objętych obowiązkiem ubezpieczenia zdrowotnego</t>
  </si>
  <si>
    <t>Pomoc społeczna</t>
  </si>
  <si>
    <t>Placówki opiekuńczo-wychowawcze</t>
  </si>
  <si>
    <t>Domy pomocy społecznej</t>
  </si>
  <si>
    <t>Powiatowe centra pomocy rodzinie</t>
  </si>
  <si>
    <t>Pozostałe zadania w zakresie polityki społecznej</t>
  </si>
  <si>
    <t>Powiatowe urzędy pracy</t>
  </si>
  <si>
    <t>Edukacyjna opieka wychowawcza</t>
  </si>
  <si>
    <t>Placówki wychowania pozaszkolnego</t>
  </si>
  <si>
    <t>Internaty i bursy szkolne</t>
  </si>
  <si>
    <t>Kultura i ochrona dziedzictwa narodowego</t>
  </si>
  <si>
    <t>Pozostałe zadania w zakresie kultury</t>
  </si>
  <si>
    <t>Biblioteki</t>
  </si>
  <si>
    <t>85446</t>
  </si>
  <si>
    <t>756</t>
  </si>
  <si>
    <t>Prywatne LO dla Dorosłych</t>
  </si>
  <si>
    <t>Prywatne LO dla Dorosłych Nr 1</t>
  </si>
  <si>
    <t>Prywatne LO Sióstr Niepokalanek</t>
  </si>
  <si>
    <t>Prywatne Uzupełnaijące LO dla Dorosłych Nr 2</t>
  </si>
  <si>
    <t>Liceum Ogólnokształcące dla Dorosłych w Sochaczewie</t>
  </si>
  <si>
    <t>Pryw.Technikum Uzupełn.dla Dorosłych Nr 1 ( forma zaoczna )</t>
  </si>
  <si>
    <t>Prywatna Szkoła Policealna dla Dorosłych Nr 1</t>
  </si>
  <si>
    <t>Prywatne LO Sióstr Niepokalanek w Szymanowie - internat</t>
  </si>
  <si>
    <t>Wpływy z usług</t>
  </si>
  <si>
    <t>Pozostałe odsetki</t>
  </si>
  <si>
    <t>Wynagrodzenia osobowe pracowników</t>
  </si>
  <si>
    <t>Dodatkowe wynagrodzenie roczne</t>
  </si>
  <si>
    <t>Składki na ubezpieczenie społeczne</t>
  </si>
  <si>
    <t>Składki na Fundusz Pracy</t>
  </si>
  <si>
    <t>Składki na ubezpieczenia zdrowotne</t>
  </si>
  <si>
    <t>Zakup materiałów i wyposażenia</t>
  </si>
  <si>
    <t>Zakup usług pozostałych</t>
  </si>
  <si>
    <t>Podróże służbowe krajowe</t>
  </si>
  <si>
    <t>Odpisy na ZFŚS</t>
  </si>
  <si>
    <t>Opłaty na rzecz budżetu państwa</t>
  </si>
  <si>
    <t>Nazwa projektu :</t>
  </si>
  <si>
    <t>Razewm wydatki :</t>
  </si>
  <si>
    <t>Wynagrodzenia bezosobowe</t>
  </si>
  <si>
    <t>Zakup energii</t>
  </si>
  <si>
    <t>Zakup usług remontowych</t>
  </si>
  <si>
    <t>Zakup usług zdrowotnych</t>
  </si>
  <si>
    <t>Zakup usług obejmujących wykonanie ekspertyz, analiz i opinii</t>
  </si>
  <si>
    <t>Różne opłaty i składki</t>
  </si>
  <si>
    <t>Podatek od nieruchomości</t>
  </si>
  <si>
    <t>Wynagrodzenia osobowe członków korpusu służby cywilnej</t>
  </si>
  <si>
    <t>Składki na ubezpieczenia społeczne</t>
  </si>
  <si>
    <t>Różne wydatki  na rzecz osób fizycznych</t>
  </si>
  <si>
    <t>Podatek od towarów i usług ( VAT )</t>
  </si>
  <si>
    <t>Zakup usług pozostałytch</t>
  </si>
  <si>
    <t>Zakup środków żywności</t>
  </si>
  <si>
    <t>Zakup sprzętu i uzbrojenia</t>
  </si>
  <si>
    <t>Zakup pomocy naukowych, dydaktycznych i książek</t>
  </si>
  <si>
    <t>Dodatkowe wynagrodzenia roczne</t>
  </si>
  <si>
    <t>Dotacja podmiotowa z budżetu dla niepublicznej jednostki systemu oświaty</t>
  </si>
  <si>
    <t>Wydatki inwestycyjne jednostek budżetowych</t>
  </si>
  <si>
    <t>Dotacje celowe przekazane dla powiatu za zadania bieżące reralizowane na podstawie porozumień (umów) między jst</t>
  </si>
  <si>
    <t>Świadczenia społeczne</t>
  </si>
  <si>
    <t>Prace geodezyjno-urządzeniowe na potrzeby rolnicwa</t>
  </si>
  <si>
    <t xml:space="preserve">Internaty i bursy szkolne </t>
  </si>
  <si>
    <t>Rolnictwo i łowiectwo</t>
  </si>
  <si>
    <t>Dochody z najmu i dzierżawy składników majątkowych Skarbu Państwa, jednostek samorządu terytorialnego lub innych jednostek zaliczanych do sektora finansów publicznych oraz innych umów o podobnym charakterze</t>
  </si>
  <si>
    <t>Prace geodezyjne i kartograficzne (nieinwestycyjne)</t>
  </si>
  <si>
    <t>Wpływy z opłaty komunikacyjnej</t>
  </si>
  <si>
    <t>Wpływy z różnych dochodów</t>
  </si>
  <si>
    <t>Bezpieczeństwo publiczne i ochrona przeciwpożarowa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</si>
  <si>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</si>
  <si>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</si>
  <si>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</si>
  <si>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</si>
  <si>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Rodziny zastępcze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</si>
  <si>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</si>
  <si>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</si>
  <si>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</si>
  <si>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</si>
  <si>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</si>
  <si>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</si>
  <si>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</si>
  <si>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</si>
  <si>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</si>
  <si>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</si>
  <si>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</si>
  <si>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</si>
  <si>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</si>
  <si>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</si>
  <si>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</si>
  <si>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</si>
  <si>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</si>
  <si>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</si>
  <si>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</si>
  <si>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</si>
  <si>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</si>
  <si>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</si>
  <si>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</si>
  <si>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</si>
  <si>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</si>
  <si>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</si>
  <si>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</si>
  <si>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</si>
  <si>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</si>
  <si>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</si>
  <si>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</si>
  <si>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</si>
  <si>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</si>
  <si>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</si>
  <si>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</si>
  <si>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</si>
  <si>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</si>
  <si>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</si>
  <si>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</si>
  <si>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</si>
  <si>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</si>
  <si>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</si>
  <si>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</si>
  <si>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</si>
  <si>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</si>
  <si>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75704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</si>
  <si>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</si>
  <si>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</si>
  <si>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</si>
  <si>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</si>
  <si>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</si>
  <si>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</si>
  <si>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bieżące</t>
  </si>
  <si>
    <t>majątkowe</t>
  </si>
  <si>
    <t xml:space="preserve">w złotych </t>
  </si>
  <si>
    <t>Dochody</t>
  </si>
  <si>
    <t>Wynik budżetu</t>
  </si>
  <si>
    <t>80114</t>
  </si>
  <si>
    <t>85420</t>
  </si>
  <si>
    <t>Młodzieżowe ośrodki wychowawcze</t>
  </si>
  <si>
    <t>Opłaty czynszowe za pomieszczenia biurowe</t>
  </si>
  <si>
    <t>Wpłaty na Państwowy Fundusz Rehabilitacji Osób Niepełnosprawnych</t>
  </si>
  <si>
    <t>80134</t>
  </si>
  <si>
    <t>85311</t>
  </si>
  <si>
    <t>Dotacja podmiotowa z budżetu dla jednostek niezaliczanych do sektora finansów publicznych</t>
  </si>
  <si>
    <t>Szkoły zawodowe specjalne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</si>
  <si>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</si>
  <si>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</si>
  <si>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</si>
  <si>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</si>
  <si>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</si>
  <si>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Szkolenia pracowników niebędących członkami korpusu służby cywilnej</t>
  </si>
  <si>
    <t xml:space="preserve">Szkolenia pracowników niebędących członkami korpusu służby cywilnej </t>
  </si>
  <si>
    <t xml:space="preserve">Zakup usług zdrowotnych </t>
  </si>
  <si>
    <t>Zakup usług dostępu do sieci Internet</t>
  </si>
  <si>
    <t xml:space="preserve">Zespoły obsługi ekonomiczno-administracyjnej szkół </t>
  </si>
  <si>
    <t>Rehabilitacja zawodowa i społeczna osób niepełnosprawnych</t>
  </si>
  <si>
    <t>2011r</t>
  </si>
  <si>
    <t>2011 r.</t>
  </si>
  <si>
    <t>Wpłaty z tytułu odpłatnego nabycia prawa własności nieruchomości oraz prawa użytkowania wieczystego nieruchomości</t>
  </si>
  <si>
    <t>Szkolenia pracowników niebędących członkami korpusu  służby cywilnej</t>
  </si>
  <si>
    <t>Rolnictwo i  łowiectwo</t>
  </si>
  <si>
    <t>Rezerwy ogólne i celowe</t>
  </si>
  <si>
    <t>Dotacje celowe przekazane dla powiatu za zadania bieżące realizowane na podstawie porozumień (umów) między jst</t>
  </si>
  <si>
    <t>Uzupełniające Liceum Ogólnokszt.dla Dorosłych w Sochaczewie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</si>
  <si>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</si>
  <si>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</si>
  <si>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</si>
  <si>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</si>
  <si>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</si>
  <si>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</si>
  <si>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</si>
  <si>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</si>
  <si>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</si>
  <si>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Wydatki osobowe nie zaliczone do wynagrodzeń</t>
  </si>
  <si>
    <t>85415</t>
  </si>
  <si>
    <t>Pomoc materialna dla uczniów</t>
  </si>
  <si>
    <t>Stypendia dla uczniów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</si>
  <si>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</si>
  <si>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</si>
  <si>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</si>
  <si>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</si>
  <si>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</si>
  <si>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</si>
  <si>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</si>
  <si>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</si>
  <si>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</si>
  <si>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</si>
  <si>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</si>
  <si>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</si>
  <si>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</si>
  <si>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</si>
  <si>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</si>
  <si>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Zaoczne Uzupełn. Techn.Zawodowe dla Dorosłych w Sochaczewie</t>
  </si>
  <si>
    <t>Szkoła Policealna Dla Dorosłych w Sochaczewie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</si>
  <si>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</si>
  <si>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</si>
  <si>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</si>
  <si>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Nazwa działu i rozdziału</t>
  </si>
  <si>
    <t>Inwestycje i zakupy inwestycyjne</t>
  </si>
  <si>
    <t>w tym na:</t>
  </si>
  <si>
    <t>zakup                    i objęcie akcji i udziałów</t>
  </si>
  <si>
    <t>Programy finansowe                      z udziałem środków europejskich i innych środków pochodzących            ze źródeł zagranicznych niepodlegających zwrotowi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</si>
  <si>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</si>
  <si>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</si>
  <si>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</si>
  <si>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</si>
  <si>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</si>
  <si>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</si>
  <si>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</si>
  <si>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</si>
  <si>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>150</t>
  </si>
  <si>
    <t>15011</t>
  </si>
  <si>
    <t>Rozwój przedsiębiorczości</t>
  </si>
  <si>
    <t>Przetwórstwo przemysłowe</t>
  </si>
  <si>
    <t>Dotacje celowe przekazane do samorządu województwa na inwestycje i zakupy inwestycyjne realizowane na podstawie porozumień (umów) między jednostkami samorządu</t>
  </si>
  <si>
    <t>Gospodarka gruntami                                       i nieruchomościami</t>
  </si>
  <si>
    <t>Opracowania geodezyjne                                   i kartograficzne</t>
  </si>
  <si>
    <t>Kary i odszkodowania wypłacane na rzecz osób fizycznych</t>
  </si>
  <si>
    <t>75095</t>
  </si>
  <si>
    <t>Wydatki osobowe niezaliczane do uposażeń wypłacane  żołnierzom i funkcjonariuszom</t>
  </si>
  <si>
    <t>Pozostałe należności żołnierzy zawodowych           i nadterminowych oraz funkcjonariuszy</t>
  </si>
  <si>
    <t>Obsługa papierów wartościowych, kredytów            i pożyczek j.s.t.</t>
  </si>
  <si>
    <t>Rozliczenia z tytułu poręczeń i gwarancji udzielonych przez Skarb Państwa lub jednostkę samorządu terytorialnego</t>
  </si>
  <si>
    <t>Centra kształcenia ustawicznego i praktycznego oraz ośrodki dokształcania zawodowego</t>
  </si>
  <si>
    <t>Wydatki jednostek budżetowych</t>
  </si>
  <si>
    <t>Świadczenia na rzecz osób fizycznych</t>
  </si>
  <si>
    <t>Obsługa długu</t>
  </si>
  <si>
    <t>na wynagrodzenia i składki od nich naliczane</t>
  </si>
  <si>
    <t>Towarzystwo Przyjaciół Dzieci Zarząd Mazowieckiego Oddziału Wojewódzkiego Warszawa</t>
  </si>
  <si>
    <t>Prace geodezyjno - urządzeniowe na potrzeby rolnictwa</t>
  </si>
  <si>
    <t>Jednostki specjalistycznego poradnictwa, mieszkania chronione  i ośrodki interwecji kryzysowej</t>
  </si>
  <si>
    <t>Prace geodezyjne                            i kartograficzne</t>
  </si>
  <si>
    <t>Rehabilitacja zawodowa                   i społeczna osób niepełnosprawnych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</si>
  <si>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</si>
  <si>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</si>
  <si>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</si>
  <si>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</si>
  <si>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</si>
  <si>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</si>
  <si>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</si>
  <si>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</si>
  <si>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>Wydatki osobowe niezaliczone do wynagrodzeń</t>
  </si>
  <si>
    <t>Gospodarka gruntami  i nieruchomościami</t>
  </si>
  <si>
    <t>Kwalifikacja wojskowa</t>
  </si>
  <si>
    <t>Uposażenia żołnierzy zawodowych                               i nadterminowych oraz funkcjonariuszy</t>
  </si>
  <si>
    <t>Zakup pomocy naukowych, dydaktycznych                i książek</t>
  </si>
  <si>
    <t>Dotacja celowa z budżetu na finansowanie lub dofinansowanie  zadań zleconych do realizacji stowarzyszeniom</t>
  </si>
  <si>
    <t>Zakup pomocy naukowych, dydaktycznych              i książek</t>
  </si>
  <si>
    <t>Wydatki na zakupy inwestycyjne jednostek budżetowych</t>
  </si>
  <si>
    <t xml:space="preserve">Urzędy wojewódzkie - wydatki związane                    z realizacją zadań z zakresu administracji rządowej i innych  zleconych odrębnymi ustawami </t>
  </si>
  <si>
    <t>Wydatki w zakresie obrony cywilnej</t>
  </si>
  <si>
    <t>Dotacje</t>
  </si>
  <si>
    <t xml:space="preserve">Kwalifikacja wojskowa - wydatki związane                         z przeprowadzeniem kwalifikacji wojskowej 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</si>
  <si>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</si>
  <si>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</si>
  <si>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</si>
  <si>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</si>
  <si>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</si>
  <si>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</si>
  <si>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</si>
  <si>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Opłaty z tytułu zakupu usług telekomunikacyjnych świadczonych w ruchomej publicznej sieci telefonicznej</t>
  </si>
  <si>
    <t>Opłaty z tytułu zakupu usług telekomunikacyjnych świadczonych w stacjonarnej  publicznej sieci telefonicznej</t>
  </si>
  <si>
    <t>Zakup leków, wyrobów medycznych i produktów biobójczych</t>
  </si>
  <si>
    <t>Dodatkowe uposażenie roczne dla żołnierzy zawodowych oraz nagrody roczne dla funkcjonariuszy</t>
  </si>
  <si>
    <t>Uposażenia i świadczenia pieniężne wypłacane przez okres roku żołnierzom i funkcjonariuszom  zwolnionym ze służby</t>
  </si>
  <si>
    <t>Odsetki od  samorządowych papierów wartościowych lub zaciągniętych  przez jednostkę samorządu terytorialnego kredytów i pożyczek</t>
  </si>
  <si>
    <t xml:space="preserve">Wypłaty z tytułu gwarancji i poręczeń </t>
  </si>
  <si>
    <t xml:space="preserve">Rezerwy </t>
  </si>
  <si>
    <t>Poradnie psychologiczno-pedagogiczne, w tym poradnie specjalistyczne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</si>
  <si>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</si>
  <si>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</si>
  <si>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</si>
  <si>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</si>
  <si>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</si>
  <si>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</si>
  <si>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</si>
  <si>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</si>
  <si>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</si>
  <si>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</si>
  <si>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</si>
  <si>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</si>
  <si>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</si>
  <si>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</si>
  <si>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</si>
  <si>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</si>
  <si>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</si>
  <si>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</si>
  <si>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</si>
  <si>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</si>
  <si>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</si>
  <si>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</si>
  <si>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Wynagrodzenie bezosobowe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</si>
  <si>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</si>
  <si>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</si>
  <si>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</si>
  <si>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</si>
  <si>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Szkolenia pracowników niebedących członkami korpusu służby cywilnej</t>
  </si>
  <si>
    <t>Wpływy z różnych opłat</t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</si>
  <si>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</si>
  <si>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</si>
  <si>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</si>
  <si>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</si>
  <si>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</si>
  <si>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>Prywatne Liceum Ogólnokształcące dla Młodzieży Nr 1</t>
  </si>
  <si>
    <t>Zaoczne Uzupełn. Techn. Samochodowe dla Dorosłych w Sochaczewie</t>
  </si>
  <si>
    <t>Dotacje celowe otrzymane z budżetu państwa na zadania bieżące z zakresu administracji rządowej oraz inne zadania zlecone ustawami realizowane przez powiat</t>
  </si>
  <si>
    <t>Wpływy z opłat za koncesje i licencje</t>
  </si>
  <si>
    <t xml:space="preserve">Kultura fizyczna </t>
  </si>
  <si>
    <t>Zadania w zakresie kultury fizyczne</t>
  </si>
  <si>
    <t xml:space="preserve">Zadania w zakresie kultury fizycznej 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</si>
  <si>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</si>
  <si>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</si>
  <si>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</si>
  <si>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</si>
  <si>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</si>
  <si>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</si>
  <si>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</si>
  <si>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Kultura fizyczna</t>
  </si>
  <si>
    <t>Oddziały przedszkolne w szkołach podstawowych</t>
  </si>
  <si>
    <t>Ogółem dochody</t>
  </si>
  <si>
    <t>Dochody z najmu i dzierżawy składników majątkowych Skarbu Państwa, jednostek samorządu terytorialnego      lub innych jednostek zaliczanych do sektora finansów publicznych oraz innych umów o podobnym charakterze</t>
  </si>
  <si>
    <t>Dochody od osób prawnych, od osób fizycznych i od innych jednostek nieposiadających osobowości prawnej               oraz wydatki związane z ich poborem</t>
  </si>
  <si>
    <t xml:space="preserve">Dotacje celowe w ramach programów finansowych                       z udziałem środków europejskich oraz środków o których mowa w art.. 5 ust. 1 pkt 3 oraz ust. 3 pkt 5 i 6 ustawy lub płatności w ramach budżetu środków europejskich </t>
  </si>
  <si>
    <t>Placówki opiekuńczo - wychowawcze</t>
  </si>
  <si>
    <t>§ 950</t>
  </si>
  <si>
    <t>Dokształcanie                                i doskonalenie nauczycieli</t>
  </si>
  <si>
    <t>Gospodarka komunalna               i ochrona środowiska</t>
  </si>
  <si>
    <t>Wpływy i wydatki związane           z gromadzeniem środków            z opłat i kar za korzystanie          ze środowiska</t>
  </si>
  <si>
    <t>Bezpieczeństwo publiczne         i ochrona przeciwpożarowa</t>
  </si>
  <si>
    <t>Pomoc materialna                    dla uczniów</t>
  </si>
  <si>
    <t>Obsługa papierów wartościowych, kredytów                i pożyczek j.s.t.</t>
  </si>
  <si>
    <t>80103</t>
  </si>
  <si>
    <t>Dotacje celowe przekazane dla powiatu na zadania bieżace realizowane na podstawie porozumień (umów) między jednostkami samorządu terytorialnego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</si>
  <si>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</si>
  <si>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</si>
  <si>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Odpis na ZFŚS</t>
  </si>
  <si>
    <t>Składki na ubezpieczenie zdrowotne oraz świadczenia dla osób nieobjętych obowiązkiem ubezpieczenia zdrowotnego</t>
  </si>
  <si>
    <t>Zespoły do spraw orzekania                                o niepełnosprawności</t>
  </si>
  <si>
    <t>Obsługa papierów wartościowych, kredytów  i pożyczek j.s.t.</t>
  </si>
  <si>
    <t>L.p.</t>
  </si>
  <si>
    <t>Nazwa rachunku, w tym jednostka przy której utworzono rachunek dochodów</t>
  </si>
  <si>
    <t>Gospodarka gruntami                                                    i nieruchomościami</t>
  </si>
  <si>
    <t>Centra kształcenia ustawicznego                            i praktycznego oraz ośrodki dokształcania zawodowego</t>
  </si>
  <si>
    <t>Poradnie psychologiczno-pedagogiczne,              w tym poradnie specjalistyczne</t>
  </si>
  <si>
    <t>Zadania w zakresie kultury fizycznej</t>
  </si>
  <si>
    <t>1</t>
  </si>
  <si>
    <t>2</t>
  </si>
  <si>
    <t>3</t>
  </si>
  <si>
    <t>4</t>
  </si>
  <si>
    <t>7</t>
  </si>
  <si>
    <t>Równoważniki pieniężne i ekwiwalenty                           dla żołnierzy i funkcjonariuszy</t>
  </si>
  <si>
    <t>Pokrycie bieżących kosztów utrzymania dzieci z innych powiatów umieszczonych w placówkach opiekuńczo                  - wychowawczych na terenie powiatu</t>
  </si>
  <si>
    <t>Urząd Marszałkowski Województwa Mazowieckiego</t>
  </si>
  <si>
    <t>Działania opiekuńczo - wychowawcze i terapeutyczne  dla dzieci i młodzieży zagrożonej lub dotkniętej uzależnieniem, w tym prowadzenie profilaktyki II rzędu - wykonawcy tego zadania zostana wyłonieni w drodze konkursu</t>
  </si>
  <si>
    <t>Zakup komputera oraz drukarki dla potrzeb Powiatowego Zarządu Dróg w Sochaczewie</t>
  </si>
  <si>
    <t>Opłaty z tytułu zakupu usług telekomunikacyjnych świadczonych w stacjonarnej publicznej sieci telefonicznej</t>
  </si>
  <si>
    <t>Zakup sprzętu informatycznego dla potrzeb Starostwa Powiatowego w Sochaczewie</t>
  </si>
  <si>
    <t xml:space="preserve">Dochody jednostek samorządu terytorialnego związane z realizacja zadań z zakresu administracji rządowej oraz zadań zleconych ustawami </t>
  </si>
  <si>
    <t>Grzywny, mandaty i inne kary pieniężne od osób fizycznych</t>
  </si>
  <si>
    <t>Dotacje celowe w ramach programów finansowanych z udziałem środków europejskich oraz środków o których mowa w art.. 5 ust. 1 pkt 3 oraz ust. 3 pkt 5 i 6 ustawy lub płatności w ramach budżetu środków europejskich</t>
  </si>
  <si>
    <t>Zakup dostępu do sieci internet</t>
  </si>
  <si>
    <t>Dochody jednostek samorządu terytorialnego związane z realizacją zadań z zakresu administracji rządowej oraz innych zadań zleconych ustawami</t>
  </si>
  <si>
    <t>75404</t>
  </si>
  <si>
    <t>Komendy wojewódzkie Policji</t>
  </si>
  <si>
    <t>Wpłaty jednostek na państwowy fundusz celowy na finansowanie lub dofinansowanie zadań inwestycyjnych</t>
  </si>
  <si>
    <t>Pokrycie bieżących kosztów utrzymania dzieci z innych powiatów umieszczonych w rodzinach zastępczych na terenie powiatu</t>
  </si>
  <si>
    <t>Zespół Szkół Specjalnych w Erminowie</t>
  </si>
  <si>
    <t>Zespół Szkół Ogólnokształcących w Sochaczewie</t>
  </si>
  <si>
    <t xml:space="preserve"> Starostwo Powiatowe w Żyrardowie</t>
  </si>
  <si>
    <t>Urząd Miasta Sochaczew</t>
  </si>
  <si>
    <t>752</t>
  </si>
  <si>
    <t>75212</t>
  </si>
  <si>
    <t>Pozostałe wydatki obronne</t>
  </si>
  <si>
    <t>Dochody i wydatki związane z realizacją zadań z zakresu administracji rządowej i innych  zleconych odrębnymi ustawami 2014 rok</t>
  </si>
  <si>
    <t>Wydatki budżetu powiatu na 2014rok</t>
  </si>
  <si>
    <t>Planowane wydatki na 2014 rok</t>
  </si>
  <si>
    <t>Wydatki budżetu powiatu na 2014 rok</t>
  </si>
  <si>
    <t>WYDATKI BIEŻĄCE w 2014r</t>
  </si>
  <si>
    <t>WYDATKI MAJĄTKOWE w 2014 r</t>
  </si>
  <si>
    <t>Przychody i rozchody budżetu w 2014 roku</t>
  </si>
  <si>
    <t>Kwota
2014 rok</t>
  </si>
  <si>
    <t>Dochody i wydatki związane z realizacją zadań realizowanych w drodze umów lub porozumień między jednostkami samorządu terytorialnego w 2014 roku</t>
  </si>
  <si>
    <t>Dotacje podmiotowe w 2014 roku</t>
  </si>
  <si>
    <t>Dotacje celowe dla podmiotów zaliczanych
i niezaliczonych do sektora finansów publicznych w 2014 roku</t>
  </si>
  <si>
    <r>
      <t xml:space="preserve">rok budżetowy 2014 </t>
    </r>
    <r>
      <rPr>
        <b/>
        <sz val="10"/>
        <rFont val="Arial CE"/>
        <family val="0"/>
      </rPr>
      <t>(8+9+10+11)</t>
    </r>
  </si>
  <si>
    <t>Liceum Ogólnokształcące dla Dorosłych Edukacji Innowacyjnej w Sochaczewie</t>
  </si>
  <si>
    <t>Prywatne Liceum Ogólnokształcące dla Młodzieży Nr 1 niepełnosprawnośc waga P5</t>
  </si>
  <si>
    <t>Zakup wyposażenia do sal                        dla wychowanków  Placówki Opiekuńczo - Wychowawczej w Giżycach</t>
  </si>
  <si>
    <t>Wpływy ze sprzedaży składników majątkowych</t>
  </si>
  <si>
    <t>Obrona narodowa</t>
  </si>
  <si>
    <t>75075</t>
  </si>
  <si>
    <t>Promocja jednostek samorządu terytorialnego</t>
  </si>
  <si>
    <t>Zespoły do spraw orzekania             o niepełnosprawności</t>
  </si>
  <si>
    <t xml:space="preserve">A.                                        B.  60.000 do pozyskania                                       C.                               </t>
  </si>
  <si>
    <t xml:space="preserve">A.                                        B. 140.000 do pozyskania                                        C.                               </t>
  </si>
  <si>
    <t xml:space="preserve">A.                                        B. 20.000 do pozyskania                                        C.                               </t>
  </si>
  <si>
    <t>Przebudowa mostu w ciągu drogi powiatowej Nr 4133W, w miejscowości Mikołajew</t>
  </si>
  <si>
    <t xml:space="preserve">A.                                        B. 50.000 do pozyskania                                        C.                               </t>
  </si>
  <si>
    <t xml:space="preserve">A.                                        B. 150.000 do pozyskania                                        C.                               </t>
  </si>
  <si>
    <t>Poprawa bezpieczeństwa komunikacyjnego ciągu drogowego dróg powiatowydch Nr 3802W i 3803W na odcinku Plecewice - Lasocin oraz Plecewice - Plecewice</t>
  </si>
  <si>
    <t xml:space="preserve">A. 995.000 do pozyskania                                        B. 950.000 do pozyskania                                        C.                               </t>
  </si>
  <si>
    <t xml:space="preserve">A. 440.000 do pozyskania                                       B. 220.000 do pozyskania                                        C.                               </t>
  </si>
  <si>
    <t>Dotacje celowe otrzymane z budżetu państwa                                na zadania bieżące z zakresu administracji rządowej oraz inne zadania zlecone ustawami realizowane przez powiat</t>
  </si>
  <si>
    <t>Dotacje celowe otrzymane  z budżetu państwa                                 na zadania bieżące z zakresu administracji rządowej oraz inne zadania zlecone ustawami realizowane przez powiat</t>
  </si>
  <si>
    <t>Dotacje celowe otrzymane z budżetu państwa                           na zadania bieżące z zakresu administracji rządowej oraz inne zadania zlecone ustawami realizowane przez powiat</t>
  </si>
  <si>
    <t>Dotacje celowe otrzymane z budżetu państwa                                 na zadania bieżące z zakresu administracji rządowej oraz inne zadania zlecone ustawami realizowane przez powiat</t>
  </si>
  <si>
    <t>Dotacje celowe otrzymane z budżetu państwa                                 na realizację bieżących zadań własnych powiatu</t>
  </si>
  <si>
    <t>Dotacje celowe otrzymane z powiatu na zadania bieżące realizowane na podstawie porozumień (umów) między jednostkami samorządu terytorialnego</t>
  </si>
  <si>
    <t>Dotacje celowe otrzymane z budżetu państwa                             na zadania bieżące z zakresu administracji rządowej oraz inne zadania zlecone ustawami realizowane przez powiat</t>
  </si>
  <si>
    <t xml:space="preserve">A.                                                  B.                                                   C. 1.929.846 do pozyskania                             </t>
  </si>
  <si>
    <t>Zakup materiałow i wyposażenia</t>
  </si>
  <si>
    <t>Zespoły do spraw orzekania o niepełnosprawności</t>
  </si>
  <si>
    <t>Wydatki na zadania inwestycyjne na 2014 rok nie objęte wieloletnią prognozą finansową</t>
  </si>
  <si>
    <t>Plan dochodów i wydatków dla wyodębnionego rachunku dochodów oświatowych jednostek budżetowych</t>
  </si>
  <si>
    <t>Jednostki samorządowe - Powiatowe Centra Pomocy Rodzinie, Domy Dziecka, Miejskie Centra Pomocy Społecznej</t>
  </si>
  <si>
    <t>Jednostki samorządowe - Starostwa Powiatowe oraz Urzędy Miast</t>
  </si>
  <si>
    <t>Przebudowa drogi powiatowej Nr 3836W , w miejscowości Okopy</t>
  </si>
  <si>
    <t>Budowa chodnika w ciągu drogi powiatowej Nr 3825W, w miejscowości Kozłów Biskupi</t>
  </si>
  <si>
    <t>Przebudowa drogi powiatowej Nr 3813W, w miejscowości Witkowice</t>
  </si>
  <si>
    <t>Przebudowa drogi powiatowej Nr 3837W w miejscowości Paprotnia  i w miejscowości Teresin</t>
  </si>
  <si>
    <t>Przebudowa drogi powiatowej Nr 3809W w miejscowości Wszeliwy</t>
  </si>
  <si>
    <t>Wykonanie dokumentacji na przebudowę drogi powiatowej Nr 4132W na odcinku Krubice - Paprotnia</t>
  </si>
  <si>
    <t>Przebudowa drogi powiatowej Nr 3827W na odcinku Czyste - Kaźmierów</t>
  </si>
  <si>
    <t>Przebudowa drogi powiatowej Nr 3815W Sochaczew, ul.Brukowa</t>
  </si>
  <si>
    <t>Dochody budżetu powiatu na 2014 rok</t>
  </si>
  <si>
    <t>Planowane dochody na 2014 rok</t>
  </si>
  <si>
    <t>Działania energooszczędne w budynkach użyteczności publicznej należących do Powiatu Sochaczewskiego znajdujących się w Sochaczewie, Teresinie i Giżycach</t>
  </si>
  <si>
    <t xml:space="preserve">A.                                                  B.                                                   C. 450.000 do pozyskania                             </t>
  </si>
  <si>
    <t>Przebudowa drogi powiatowej  Nr 3840W ul.Staszica w Sochaczewie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</si>
</sst>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8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sz val="11"/>
      <name val="Arial CE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8"/>
      <name val="Arial CE"/>
      <family val="0"/>
    </font>
    <font>
      <sz val="16"/>
      <name val="Arial"/>
      <family val="2"/>
    </font>
    <font>
      <sz val="7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8.5"/>
      <name val="Arial CE"/>
      <family val="0"/>
    </font>
    <font>
      <sz val="8.5"/>
      <color indexed="8"/>
      <name val="Arial"/>
      <family val="2"/>
    </font>
    <font>
      <b/>
      <sz val="11"/>
      <name val="Arial"/>
      <family val="2"/>
    </font>
    <font>
      <b/>
      <sz val="16"/>
      <name val="Arial CE"/>
      <family val="0"/>
    </font>
    <font>
      <b/>
      <sz val="9"/>
      <color indexed="63"/>
      <name val="Czcionka tekstu podstawowego"/>
      <family val="2"/>
    </font>
    <font>
      <sz val="8.5"/>
      <name val="Arial"/>
      <family val="2"/>
    </font>
    <font>
      <sz val="6"/>
      <color indexed="8"/>
      <name val="Arial"/>
      <family val="2"/>
    </font>
    <font>
      <sz val="9.7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 CE"/>
      <family val="0"/>
    </font>
    <font>
      <b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3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11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12" fillId="0" borderId="0" xfId="0" applyFont="1" applyFill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" fontId="10" fillId="0" borderId="13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 indent="1"/>
    </xf>
    <xf numFmtId="4" fontId="11" fillId="0" borderId="13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8"/>
    </xf>
    <xf numFmtId="4" fontId="10" fillId="0" borderId="13" xfId="0" applyNumberFormat="1" applyFont="1" applyBorder="1" applyAlignment="1">
      <alignment wrapText="1"/>
    </xf>
    <xf numFmtId="4" fontId="10" fillId="0" borderId="13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" fontId="11" fillId="0" borderId="13" xfId="0" applyNumberFormat="1" applyFont="1" applyBorder="1" applyAlignment="1">
      <alignment wrapText="1"/>
    </xf>
    <xf numFmtId="4" fontId="11" fillId="0" borderId="13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 indent="1"/>
    </xf>
    <xf numFmtId="0" fontId="10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37" fillId="0" borderId="0" xfId="53" applyFont="1">
      <alignment/>
      <protection/>
    </xf>
    <xf numFmtId="0" fontId="0" fillId="0" borderId="0" xfId="0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40" fillId="0" borderId="0" xfId="53" applyFont="1">
      <alignment/>
      <protection/>
    </xf>
    <xf numFmtId="0" fontId="40" fillId="0" borderId="10" xfId="53" applyFont="1" applyBorder="1" applyAlignment="1">
      <alignment horizontal="center" vertical="center"/>
      <protection/>
    </xf>
    <xf numFmtId="0" fontId="39" fillId="0" borderId="10" xfId="53" applyFont="1" applyBorder="1" applyAlignment="1">
      <alignment horizontal="center"/>
      <protection/>
    </xf>
    <xf numFmtId="0" fontId="39" fillId="0" borderId="10" xfId="53" applyFont="1" applyBorder="1">
      <alignment/>
      <protection/>
    </xf>
    <xf numFmtId="0" fontId="40" fillId="0" borderId="10" xfId="53" applyFont="1" applyBorder="1" applyAlignment="1">
      <alignment wrapText="1"/>
      <protection/>
    </xf>
    <xf numFmtId="0" fontId="40" fillId="0" borderId="10" xfId="53" applyFont="1" applyBorder="1">
      <alignment/>
      <protection/>
    </xf>
    <xf numFmtId="0" fontId="40" fillId="0" borderId="10" xfId="53" applyFont="1" applyBorder="1" applyAlignment="1">
      <alignment/>
      <protection/>
    </xf>
    <xf numFmtId="49" fontId="40" fillId="0" borderId="10" xfId="53" applyNumberFormat="1" applyFont="1" applyBorder="1" applyAlignment="1">
      <alignment horizontal="center"/>
      <protection/>
    </xf>
    <xf numFmtId="4" fontId="40" fillId="0" borderId="10" xfId="53" applyNumberFormat="1" applyFont="1" applyBorder="1">
      <alignment/>
      <protection/>
    </xf>
    <xf numFmtId="4" fontId="40" fillId="0" borderId="10" xfId="53" applyNumberFormat="1" applyFont="1" applyBorder="1" applyAlignment="1">
      <alignment/>
      <protection/>
    </xf>
    <xf numFmtId="4" fontId="40" fillId="0" borderId="10" xfId="53" applyNumberFormat="1" applyFont="1" applyBorder="1" applyAlignment="1">
      <alignment wrapText="1"/>
      <protection/>
    </xf>
    <xf numFmtId="0" fontId="41" fillId="0" borderId="0" xfId="53" applyFont="1">
      <alignment/>
      <protection/>
    </xf>
    <xf numFmtId="0" fontId="42" fillId="33" borderId="10" xfId="53" applyFont="1" applyFill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vertical="center"/>
      <protection/>
    </xf>
    <xf numFmtId="0" fontId="39" fillId="0" borderId="10" xfId="53" applyFont="1" applyBorder="1" applyAlignment="1">
      <alignment vertical="center" wrapText="1"/>
      <protection/>
    </xf>
    <xf numFmtId="0" fontId="34" fillId="0" borderId="10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0" fontId="12" fillId="0" borderId="0" xfId="53" applyFont="1">
      <alignment/>
      <protection/>
    </xf>
    <xf numFmtId="0" fontId="12" fillId="0" borderId="10" xfId="53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/>
      <protection/>
    </xf>
    <xf numFmtId="0" fontId="15" fillId="0" borderId="10" xfId="53" applyFont="1" applyBorder="1">
      <alignment/>
      <protection/>
    </xf>
    <xf numFmtId="0" fontId="12" fillId="0" borderId="10" xfId="53" applyFont="1" applyBorder="1">
      <alignment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 applyAlignment="1">
      <alignment/>
      <protection/>
    </xf>
    <xf numFmtId="49" fontId="12" fillId="0" borderId="10" xfId="53" applyNumberFormat="1" applyFont="1" applyBorder="1" applyAlignment="1">
      <alignment horizontal="center"/>
      <protection/>
    </xf>
    <xf numFmtId="0" fontId="15" fillId="0" borderId="12" xfId="53" applyFont="1" applyBorder="1" applyAlignment="1">
      <alignment horizontal="center"/>
      <protection/>
    </xf>
    <xf numFmtId="0" fontId="15" fillId="0" borderId="12" xfId="53" applyFont="1" applyBorder="1">
      <alignment/>
      <protection/>
    </xf>
    <xf numFmtId="0" fontId="15" fillId="0" borderId="12" xfId="53" applyFont="1" applyBorder="1" applyAlignment="1">
      <alignment wrapText="1"/>
      <protection/>
    </xf>
    <xf numFmtId="0" fontId="12" fillId="0" borderId="10" xfId="53" applyFont="1" applyBorder="1" applyAlignment="1">
      <alignment wrapText="1"/>
      <protection/>
    </xf>
    <xf numFmtId="4" fontId="12" fillId="0" borderId="10" xfId="53" applyNumberFormat="1" applyFont="1" applyBorder="1">
      <alignment/>
      <protection/>
    </xf>
    <xf numFmtId="4" fontId="12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4" fontId="12" fillId="0" borderId="10" xfId="53" applyNumberFormat="1" applyFont="1" applyBorder="1" applyAlignment="1">
      <alignment wrapText="1"/>
      <protection/>
    </xf>
    <xf numFmtId="0" fontId="0" fillId="0" borderId="11" xfId="0" applyFont="1" applyBorder="1" applyAlignment="1">
      <alignment horizontal="center" vertical="center"/>
    </xf>
    <xf numFmtId="0" fontId="12" fillId="0" borderId="11" xfId="53" applyFont="1" applyBorder="1">
      <alignment/>
      <protection/>
    </xf>
    <xf numFmtId="0" fontId="43" fillId="0" borderId="0" xfId="53" applyFont="1">
      <alignment/>
      <protection/>
    </xf>
    <xf numFmtId="0" fontId="15" fillId="0" borderId="10" xfId="53" applyFont="1" applyBorder="1" applyAlignment="1">
      <alignment wrapText="1"/>
      <protection/>
    </xf>
    <xf numFmtId="170" fontId="12" fillId="0" borderId="10" xfId="53" applyNumberFormat="1" applyFont="1" applyBorder="1">
      <alignment/>
      <protection/>
    </xf>
    <xf numFmtId="170" fontId="12" fillId="0" borderId="10" xfId="53" applyNumberFormat="1" applyFont="1" applyBorder="1" applyAlignment="1">
      <alignment/>
      <protection/>
    </xf>
    <xf numFmtId="170" fontId="12" fillId="0" borderId="0" xfId="53" applyNumberFormat="1" applyFont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171" fontId="0" fillId="0" borderId="10" xfId="0" applyNumberForma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39" fillId="0" borderId="10" xfId="53" applyFont="1" applyBorder="1" applyAlignment="1">
      <alignment wrapText="1"/>
      <protection/>
    </xf>
    <xf numFmtId="0" fontId="12" fillId="0" borderId="0" xfId="53" applyFont="1" applyAlignment="1">
      <alignment wrapText="1"/>
      <protection/>
    </xf>
    <xf numFmtId="0" fontId="11" fillId="0" borderId="10" xfId="53" applyFont="1" applyBorder="1">
      <alignment/>
      <protection/>
    </xf>
    <xf numFmtId="2" fontId="11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33" borderId="10" xfId="40" applyFont="1" applyFill="1" applyBorder="1" applyAlignment="1">
      <alignment horizontal="center" vertical="center"/>
    </xf>
    <xf numFmtId="0" fontId="48" fillId="33" borderId="10" xfId="40" applyFont="1" applyFill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170" fontId="10" fillId="0" borderId="10" xfId="53" applyNumberFormat="1" applyFont="1" applyBorder="1" applyAlignment="1">
      <alignment horizontal="center" vertical="center"/>
      <protection/>
    </xf>
    <xf numFmtId="4" fontId="10" fillId="0" borderId="10" xfId="53" applyNumberFormat="1" applyFont="1" applyBorder="1" applyAlignment="1">
      <alignment horizontal="center" vertical="center"/>
      <protection/>
    </xf>
    <xf numFmtId="4" fontId="10" fillId="0" borderId="10" xfId="53" applyNumberFormat="1" applyFont="1" applyBorder="1">
      <alignment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0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171" fontId="0" fillId="0" borderId="10" xfId="0" applyNumberForma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171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71" fontId="12" fillId="0" borderId="10" xfId="53" applyNumberFormat="1" applyFont="1" applyBorder="1">
      <alignment/>
      <protection/>
    </xf>
    <xf numFmtId="171" fontId="12" fillId="0" borderId="10" xfId="53" applyNumberFormat="1" applyFont="1" applyBorder="1" applyAlignment="1">
      <alignment/>
      <protection/>
    </xf>
    <xf numFmtId="3" fontId="15" fillId="0" borderId="10" xfId="53" applyNumberFormat="1" applyFont="1" applyBorder="1">
      <alignment/>
      <protection/>
    </xf>
    <xf numFmtId="3" fontId="40" fillId="0" borderId="10" xfId="53" applyNumberFormat="1" applyFont="1" applyBorder="1">
      <alignment/>
      <protection/>
    </xf>
    <xf numFmtId="3" fontId="40" fillId="0" borderId="10" xfId="53" applyNumberFormat="1" applyFont="1" applyBorder="1" applyAlignment="1">
      <alignment/>
      <protection/>
    </xf>
    <xf numFmtId="3" fontId="39" fillId="0" borderId="10" xfId="53" applyNumberFormat="1" applyFont="1" applyBorder="1">
      <alignment/>
      <protection/>
    </xf>
    <xf numFmtId="3" fontId="0" fillId="0" borderId="11" xfId="52" applyNumberForma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vertical="center" wrapText="1"/>
    </xf>
    <xf numFmtId="3" fontId="12" fillId="34" borderId="10" xfId="0" applyNumberFormat="1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34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right"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3" fontId="12" fillId="36" borderId="10" xfId="0" applyNumberFormat="1" applyFont="1" applyFill="1" applyBorder="1" applyAlignment="1">
      <alignment horizontal="right" vertical="center" wrapText="1"/>
    </xf>
    <xf numFmtId="3" fontId="32" fillId="36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" fontId="12" fillId="37" borderId="10" xfId="0" applyNumberFormat="1" applyFont="1" applyFill="1" applyBorder="1" applyAlignment="1">
      <alignment vertical="center" wrapText="1"/>
    </xf>
    <xf numFmtId="3" fontId="15" fillId="36" borderId="10" xfId="0" applyNumberFormat="1" applyFont="1" applyFill="1" applyBorder="1" applyAlignment="1">
      <alignment vertical="center" wrapText="1"/>
    </xf>
    <xf numFmtId="0" fontId="0" fillId="36" borderId="0" xfId="0" applyFill="1" applyAlignment="1">
      <alignment/>
    </xf>
    <xf numFmtId="49" fontId="15" fillId="36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2" fillId="37" borderId="0" xfId="0" applyNumberFormat="1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24" fillId="0" borderId="11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15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41" fontId="4" fillId="36" borderId="10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3" fontId="2" fillId="36" borderId="10" xfId="0" applyNumberFormat="1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2" fillId="36" borderId="0" xfId="0" applyFont="1" applyFill="1" applyAlignment="1">
      <alignment vertical="center"/>
    </xf>
    <xf numFmtId="3" fontId="2" fillId="36" borderId="10" xfId="0" applyNumberFormat="1" applyFont="1" applyFill="1" applyBorder="1" applyAlignment="1">
      <alignment vertical="center"/>
    </xf>
    <xf numFmtId="171" fontId="4" fillId="36" borderId="10" xfId="0" applyNumberFormat="1" applyFont="1" applyFill="1" applyBorder="1" applyAlignment="1">
      <alignment horizontal="center" vertical="center"/>
    </xf>
    <xf numFmtId="3" fontId="4" fillId="36" borderId="11" xfId="52" applyNumberFormat="1" applyFont="1" applyFill="1" applyBorder="1" applyAlignment="1">
      <alignment horizontal="center" vertical="center"/>
      <protection/>
    </xf>
    <xf numFmtId="0" fontId="0" fillId="36" borderId="10" xfId="52" applyFill="1" applyBorder="1" applyAlignment="1">
      <alignment horizontal="center" vertical="center"/>
      <protection/>
    </xf>
    <xf numFmtId="0" fontId="4" fillId="36" borderId="11" xfId="0" applyFont="1" applyFill="1" applyBorder="1" applyAlignment="1">
      <alignment horizontal="center" vertical="center"/>
    </xf>
    <xf numFmtId="41" fontId="4" fillId="36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1" fontId="2" fillId="35" borderId="10" xfId="0" applyNumberFormat="1" applyFont="1" applyFill="1" applyBorder="1" applyAlignment="1">
      <alignment vertical="center"/>
    </xf>
    <xf numFmtId="0" fontId="15" fillId="36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171" fontId="4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171" fontId="0" fillId="0" borderId="10" xfId="0" applyNumberFormat="1" applyFill="1" applyBorder="1" applyAlignment="1">
      <alignment vertical="center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0" xfId="0" applyFont="1" applyFill="1" applyBorder="1" applyAlignment="1">
      <alignment vertical="center"/>
    </xf>
    <xf numFmtId="3" fontId="25" fillId="0" borderId="19" xfId="0" applyNumberFormat="1" applyFont="1" applyFill="1" applyBorder="1" applyAlignment="1" applyProtection="1">
      <alignment horizontal="right" vertical="center" wrapText="1"/>
      <protection locked="0"/>
    </xf>
    <xf numFmtId="171" fontId="49" fillId="0" borderId="10" xfId="0" applyNumberFormat="1" applyFont="1" applyFill="1" applyBorder="1" applyAlignment="1">
      <alignment vertical="center"/>
    </xf>
    <xf numFmtId="176" fontId="44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49" fontId="23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3" fillId="35" borderId="13" xfId="0" applyNumberFormat="1" applyFont="1" applyFill="1" applyBorder="1" applyAlignment="1" applyProtection="1">
      <alignment horizontal="right" vertical="center" wrapText="1"/>
      <protection locked="0"/>
    </xf>
    <xf numFmtId="3" fontId="23" fillId="35" borderId="18" xfId="0" applyNumberFormat="1" applyFont="1" applyFill="1" applyBorder="1" applyAlignment="1" applyProtection="1">
      <alignment horizontal="right" vertical="center" wrapText="1"/>
      <protection locked="0"/>
    </xf>
    <xf numFmtId="171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3" fontId="23" fillId="35" borderId="13" xfId="0" applyNumberFormat="1" applyFont="1" applyFill="1" applyBorder="1" applyAlignment="1" applyProtection="1">
      <alignment horizontal="right" vertical="center" wrapText="1"/>
      <protection locked="0"/>
    </xf>
    <xf numFmtId="3" fontId="23" fillId="35" borderId="18" xfId="0" applyNumberFormat="1" applyFont="1" applyFill="1" applyBorder="1" applyAlignment="1" applyProtection="1">
      <alignment horizontal="right" vertical="center" wrapText="1"/>
      <protection locked="0"/>
    </xf>
    <xf numFmtId="171" fontId="4" fillId="35" borderId="10" xfId="0" applyNumberFormat="1" applyFont="1" applyFill="1" applyBorder="1" applyAlignment="1">
      <alignment vertical="center"/>
    </xf>
    <xf numFmtId="3" fontId="22" fillId="35" borderId="13" xfId="0" applyNumberFormat="1" applyFont="1" applyFill="1" applyBorder="1" applyAlignment="1" applyProtection="1">
      <alignment horizontal="right" vertical="center" wrapText="1"/>
      <protection locked="0"/>
    </xf>
    <xf numFmtId="3" fontId="22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35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49" fontId="25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8" xfId="0" applyNumberFormat="1" applyFont="1" applyFill="1" applyBorder="1" applyAlignment="1" applyProtection="1">
      <alignment horizontal="right" vertical="center" wrapText="1"/>
      <protection locked="0"/>
    </xf>
    <xf numFmtId="171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3" fontId="23" fillId="35" borderId="22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35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3" fillId="0" borderId="0" xfId="0" applyFont="1" applyFill="1" applyAlignment="1">
      <alignment/>
    </xf>
    <xf numFmtId="3" fontId="0" fillId="0" borderId="0" xfId="0" applyNumberFormat="1" applyAlignment="1">
      <alignment vertical="center"/>
    </xf>
    <xf numFmtId="0" fontId="4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46" fillId="35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10" xfId="0" applyFill="1" applyBorder="1" applyAlignment="1">
      <alignment horizontal="right" vertical="center"/>
    </xf>
    <xf numFmtId="171" fontId="4" fillId="35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4" fillId="36" borderId="11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 wrapText="1"/>
    </xf>
    <xf numFmtId="49" fontId="23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9" xfId="0" applyNumberFormat="1" applyFont="1" applyFill="1" applyBorder="1" applyAlignment="1" applyProtection="1">
      <alignment horizontal="right" vertical="center" wrapText="1"/>
      <protection locked="0"/>
    </xf>
    <xf numFmtId="171" fontId="44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2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3" fillId="35" borderId="23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2" fillId="35" borderId="10" xfId="0" applyNumberFormat="1" applyFont="1" applyFill="1" applyBorder="1" applyAlignment="1" applyProtection="1">
      <alignment horizontal="right" vertical="center" wrapText="1"/>
      <protection locked="0"/>
    </xf>
    <xf numFmtId="171" fontId="53" fillId="35" borderId="10" xfId="0" applyNumberFormat="1" applyFont="1" applyFill="1" applyBorder="1" applyAlignment="1">
      <alignment vertical="center"/>
    </xf>
    <xf numFmtId="3" fontId="5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0" fillId="0" borderId="11" xfId="52" applyNumberFormat="1" applyFont="1" applyBorder="1" applyAlignment="1">
      <alignment horizontal="center" vertical="center" wrapText="1"/>
      <protection/>
    </xf>
    <xf numFmtId="49" fontId="25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4" xfId="0" applyNumberFormat="1" applyFont="1" applyFill="1" applyBorder="1" applyAlignment="1" applyProtection="1">
      <alignment horizontal="left" vertical="top" wrapText="1"/>
      <protection locked="0"/>
    </xf>
    <xf numFmtId="49" fontId="25" fillId="0" borderId="20" xfId="0" applyNumberFormat="1" applyFont="1" applyFill="1" applyBorder="1" applyAlignment="1" applyProtection="1">
      <alignment horizontal="left" vertical="top" wrapText="1"/>
      <protection locked="0"/>
    </xf>
    <xf numFmtId="49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23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26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3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23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8" borderId="26" xfId="0" applyNumberFormat="1" applyFont="1" applyFill="1" applyBorder="1" applyAlignment="1" applyProtection="1">
      <alignment horizontal="center" vertical="center" wrapText="1"/>
      <protection locked="0"/>
    </xf>
    <xf numFmtId="49" fontId="23" fillId="38" borderId="27" xfId="0" applyNumberFormat="1" applyFont="1" applyFill="1" applyBorder="1" applyAlignment="1" applyProtection="1">
      <alignment horizontal="center" vertical="center" wrapText="1"/>
      <protection locked="0"/>
    </xf>
    <xf numFmtId="49" fontId="23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23" fillId="38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38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23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>
      <alignment horizontal="center" vertical="center"/>
    </xf>
    <xf numFmtId="49" fontId="23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2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2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8" fillId="33" borderId="10" xfId="40" applyFont="1" applyFill="1" applyBorder="1" applyAlignment="1">
      <alignment horizontal="center" vertical="center" wrapText="1"/>
    </xf>
    <xf numFmtId="0" fontId="48" fillId="33" borderId="10" xfId="4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5" borderId="2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0" fillId="36" borderId="26" xfId="52" applyFont="1" applyFill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26" xfId="52" applyFont="1" applyFill="1" applyBorder="1" applyAlignment="1">
      <alignment horizontal="center" vertical="center" wrapText="1"/>
      <protection/>
    </xf>
    <xf numFmtId="0" fontId="4" fillId="33" borderId="27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33" borderId="26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15" fillId="0" borderId="10" xfId="53" applyFont="1" applyBorder="1" applyAlignment="1">
      <alignment horizontal="center"/>
      <protection/>
    </xf>
    <xf numFmtId="0" fontId="43" fillId="0" borderId="0" xfId="53" applyFont="1" applyAlignment="1">
      <alignment horizontal="left"/>
      <protection/>
    </xf>
    <xf numFmtId="0" fontId="42" fillId="33" borderId="10" xfId="53" applyFont="1" applyFill="1" applyBorder="1" applyAlignment="1">
      <alignment horizontal="center" vertical="center" wrapText="1"/>
      <protection/>
    </xf>
    <xf numFmtId="0" fontId="42" fillId="33" borderId="10" xfId="53" applyFont="1" applyFill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0" xfId="53" applyFont="1" applyAlignment="1">
      <alignment horizontal="center"/>
      <protection/>
    </xf>
    <xf numFmtId="0" fontId="15" fillId="0" borderId="26" xfId="53" applyFont="1" applyBorder="1" applyAlignment="1">
      <alignment horizontal="center"/>
      <protection/>
    </xf>
    <xf numFmtId="0" fontId="15" fillId="0" borderId="16" xfId="53" applyFont="1" applyBorder="1" applyAlignment="1">
      <alignment horizontal="center"/>
      <protection/>
    </xf>
    <xf numFmtId="0" fontId="15" fillId="0" borderId="17" xfId="53" applyFont="1" applyBorder="1" applyAlignment="1">
      <alignment horizontal="center"/>
      <protection/>
    </xf>
    <xf numFmtId="0" fontId="15" fillId="0" borderId="32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40" fillId="0" borderId="10" xfId="53" applyFont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/>
    </xf>
    <xf numFmtId="0" fontId="40" fillId="0" borderId="10" xfId="53" applyFont="1" applyBorder="1" applyAlignment="1">
      <alignment/>
      <protection/>
    </xf>
    <xf numFmtId="0" fontId="34" fillId="0" borderId="10" xfId="0" applyFont="1" applyBorder="1" applyAlignment="1">
      <alignment/>
    </xf>
    <xf numFmtId="0" fontId="40" fillId="0" borderId="10" xfId="53" applyFont="1" applyBorder="1" applyAlignment="1">
      <alignment horizontal="center"/>
      <protection/>
    </xf>
    <xf numFmtId="0" fontId="39" fillId="0" borderId="10" xfId="53" applyFont="1" applyBorder="1" applyAlignment="1">
      <alignment horizontal="center"/>
      <protection/>
    </xf>
    <xf numFmtId="0" fontId="41" fillId="0" borderId="0" xfId="53" applyFont="1" applyAlignment="1">
      <alignment horizontal="left"/>
      <protection/>
    </xf>
    <xf numFmtId="0" fontId="39" fillId="0" borderId="10" xfId="53" applyFont="1" applyBorder="1" applyAlignment="1">
      <alignment horizontal="center" vertical="center"/>
      <protection/>
    </xf>
    <xf numFmtId="0" fontId="39" fillId="0" borderId="0" xfId="53" applyFont="1" applyAlignment="1">
      <alignment horizontal="center"/>
      <protection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4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0.2421875" style="0" customWidth="1"/>
    <col min="2" max="2" width="7.125" style="0" customWidth="1"/>
    <col min="4" max="4" width="28.00390625" style="0" customWidth="1"/>
    <col min="5" max="5" width="13.00390625" style="0" customWidth="1"/>
    <col min="6" max="6" width="13.25390625" style="0" customWidth="1"/>
    <col min="7" max="7" width="13.75390625" style="0" customWidth="1"/>
    <col min="8" max="8" width="12.625" style="0" customWidth="1"/>
    <col min="9" max="9" width="11.625" style="0" customWidth="1"/>
    <col min="10" max="10" width="11.00390625" style="0" customWidth="1"/>
    <col min="11" max="11" width="12.75390625" style="0" customWidth="1"/>
  </cols>
  <sheetData>
    <row r="3" spans="1:11" ht="15.75">
      <c r="A3" s="396" t="s">
        <v>647</v>
      </c>
      <c r="B3" s="396"/>
      <c r="C3" s="396"/>
      <c r="D3" s="396"/>
      <c r="E3" s="396"/>
      <c r="F3" s="396"/>
      <c r="G3" s="396"/>
      <c r="H3" s="396"/>
      <c r="I3" s="396"/>
      <c r="K3" s="55" t="s">
        <v>356</v>
      </c>
    </row>
    <row r="4" spans="1:11" ht="15.75">
      <c r="A4" s="146"/>
      <c r="B4" s="146"/>
      <c r="C4" s="146"/>
      <c r="D4" s="146"/>
      <c r="E4" s="146"/>
      <c r="F4" s="146"/>
      <c r="G4" s="146"/>
      <c r="H4" s="146"/>
      <c r="I4" s="146"/>
      <c r="K4" s="55"/>
    </row>
    <row r="5" spans="1:11" ht="15.75">
      <c r="A5" s="146"/>
      <c r="B5" s="397" t="s">
        <v>27</v>
      </c>
      <c r="C5" s="397" t="s">
        <v>24</v>
      </c>
      <c r="D5" s="397"/>
      <c r="E5" s="398" t="s">
        <v>648</v>
      </c>
      <c r="F5" s="399"/>
      <c r="G5" s="399"/>
      <c r="H5" s="399"/>
      <c r="I5" s="399"/>
      <c r="J5" s="399"/>
      <c r="K5" s="400"/>
    </row>
    <row r="6" spans="1:11" ht="12.75">
      <c r="A6" s="42"/>
      <c r="B6" s="397"/>
      <c r="C6" s="397"/>
      <c r="D6" s="397"/>
      <c r="E6" s="397" t="s">
        <v>122</v>
      </c>
      <c r="F6" s="401" t="s">
        <v>80</v>
      </c>
      <c r="G6" s="402"/>
      <c r="H6" s="402"/>
      <c r="I6" s="402"/>
      <c r="J6" s="402"/>
      <c r="K6" s="403"/>
    </row>
    <row r="7" spans="1:11" ht="12.75">
      <c r="A7" s="42"/>
      <c r="B7" s="397"/>
      <c r="C7" s="397"/>
      <c r="D7" s="397"/>
      <c r="E7" s="397"/>
      <c r="F7" s="404" t="s">
        <v>354</v>
      </c>
      <c r="G7" s="406" t="s">
        <v>30</v>
      </c>
      <c r="H7" s="407"/>
      <c r="I7" s="408" t="s">
        <v>355</v>
      </c>
      <c r="J7" s="406" t="s">
        <v>30</v>
      </c>
      <c r="K7" s="410"/>
    </row>
    <row r="8" spans="1:11" ht="100.5" customHeight="1">
      <c r="A8" s="42"/>
      <c r="B8" s="397"/>
      <c r="C8" s="397"/>
      <c r="D8" s="397"/>
      <c r="E8" s="397"/>
      <c r="F8" s="405"/>
      <c r="G8" s="149" t="s">
        <v>107</v>
      </c>
      <c r="H8" s="150" t="s">
        <v>13</v>
      </c>
      <c r="I8" s="409"/>
      <c r="J8" s="149" t="s">
        <v>107</v>
      </c>
      <c r="K8" s="150" t="s">
        <v>14</v>
      </c>
    </row>
    <row r="9" spans="1:11" s="249" customFormat="1" ht="14.25" customHeight="1">
      <c r="A9" s="248"/>
      <c r="B9" s="272" t="s">
        <v>568</v>
      </c>
      <c r="C9" s="412" t="s">
        <v>569</v>
      </c>
      <c r="D9" s="413"/>
      <c r="E9" s="272" t="s">
        <v>570</v>
      </c>
      <c r="F9" s="272" t="s">
        <v>571</v>
      </c>
      <c r="G9" s="273">
        <v>5</v>
      </c>
      <c r="H9" s="274">
        <v>6</v>
      </c>
      <c r="I9" s="272" t="s">
        <v>572</v>
      </c>
      <c r="J9" s="273">
        <v>8</v>
      </c>
      <c r="K9" s="274">
        <v>9</v>
      </c>
    </row>
    <row r="10" spans="1:11" s="269" customFormat="1" ht="22.5" customHeight="1">
      <c r="A10" s="43"/>
      <c r="B10" s="296" t="s">
        <v>153</v>
      </c>
      <c r="C10" s="411" t="s">
        <v>291</v>
      </c>
      <c r="D10" s="411"/>
      <c r="E10" s="297">
        <f>SUM(E11:E12)</f>
        <v>25100</v>
      </c>
      <c r="F10" s="297">
        <f>SUM(F11:F12)</f>
        <v>25100</v>
      </c>
      <c r="G10" s="297">
        <f>SUM(G11:G12)</f>
        <v>25000</v>
      </c>
      <c r="H10" s="297"/>
      <c r="I10" s="297"/>
      <c r="J10" s="297"/>
      <c r="K10" s="297"/>
    </row>
    <row r="11" spans="1:11" ht="56.25" customHeight="1">
      <c r="A11" s="43"/>
      <c r="B11" s="276"/>
      <c r="C11" s="374" t="s">
        <v>625</v>
      </c>
      <c r="D11" s="374"/>
      <c r="E11" s="277">
        <v>25000</v>
      </c>
      <c r="F11" s="278">
        <v>25000</v>
      </c>
      <c r="G11" s="279">
        <v>25000</v>
      </c>
      <c r="H11" s="280"/>
      <c r="I11" s="278"/>
      <c r="J11" s="281"/>
      <c r="K11" s="281"/>
    </row>
    <row r="12" spans="1:11" ht="50.25" customHeight="1">
      <c r="A12" s="43"/>
      <c r="B12" s="276"/>
      <c r="C12" s="370" t="s">
        <v>584</v>
      </c>
      <c r="D12" s="371"/>
      <c r="E12" s="277">
        <v>100</v>
      </c>
      <c r="F12" s="278">
        <v>100</v>
      </c>
      <c r="G12" s="279"/>
      <c r="H12" s="280"/>
      <c r="I12" s="278"/>
      <c r="J12" s="281"/>
      <c r="K12" s="281"/>
    </row>
    <row r="13" spans="1:11" s="269" customFormat="1" ht="29.25" customHeight="1">
      <c r="A13" s="43"/>
      <c r="B13" s="298" t="s">
        <v>155</v>
      </c>
      <c r="C13" s="378" t="s">
        <v>176</v>
      </c>
      <c r="D13" s="378"/>
      <c r="E13" s="299">
        <v>100</v>
      </c>
      <c r="F13" s="300">
        <v>100</v>
      </c>
      <c r="G13" s="301"/>
      <c r="H13" s="302"/>
      <c r="I13" s="300"/>
      <c r="J13" s="303"/>
      <c r="K13" s="303"/>
    </row>
    <row r="14" spans="1:11" ht="32.25" customHeight="1">
      <c r="A14" s="43"/>
      <c r="B14" s="283"/>
      <c r="C14" s="374" t="s">
        <v>256</v>
      </c>
      <c r="D14" s="374"/>
      <c r="E14" s="277">
        <v>100</v>
      </c>
      <c r="F14" s="278">
        <v>100</v>
      </c>
      <c r="G14" s="282"/>
      <c r="H14" s="280"/>
      <c r="I14" s="278"/>
      <c r="J14" s="281"/>
      <c r="K14" s="281"/>
    </row>
    <row r="15" spans="1:11" s="269" customFormat="1" ht="30" customHeight="1">
      <c r="A15" s="43"/>
      <c r="B15" s="298" t="s">
        <v>157</v>
      </c>
      <c r="C15" s="378" t="s">
        <v>178</v>
      </c>
      <c r="D15" s="378"/>
      <c r="E15" s="304">
        <f>SUM(E16:E20)</f>
        <v>2070000</v>
      </c>
      <c r="F15" s="304">
        <f>SUM(F16:F20)</f>
        <v>580000</v>
      </c>
      <c r="G15" s="304">
        <f>SUM(G16:G20)</f>
        <v>45000</v>
      </c>
      <c r="H15" s="304"/>
      <c r="I15" s="304">
        <f>SUM(I16:I20)</f>
        <v>1490000</v>
      </c>
      <c r="J15" s="304"/>
      <c r="K15" s="304"/>
    </row>
    <row r="16" spans="1:11" ht="63" customHeight="1">
      <c r="A16" s="43"/>
      <c r="B16" s="379"/>
      <c r="C16" s="370" t="s">
        <v>292</v>
      </c>
      <c r="D16" s="371"/>
      <c r="E16" s="284">
        <v>7000</v>
      </c>
      <c r="F16" s="285">
        <v>7000</v>
      </c>
      <c r="G16" s="279"/>
      <c r="H16" s="286"/>
      <c r="I16" s="285"/>
      <c r="J16" s="281"/>
      <c r="K16" s="281"/>
    </row>
    <row r="17" spans="1:11" ht="39" customHeight="1">
      <c r="A17" s="43"/>
      <c r="B17" s="379"/>
      <c r="C17" s="370" t="s">
        <v>381</v>
      </c>
      <c r="D17" s="371"/>
      <c r="E17" s="284">
        <v>1490000</v>
      </c>
      <c r="F17" s="285"/>
      <c r="G17" s="279"/>
      <c r="H17" s="286"/>
      <c r="I17" s="285">
        <v>1490000</v>
      </c>
      <c r="J17" s="281"/>
      <c r="K17" s="281"/>
    </row>
    <row r="18" spans="1:11" ht="36.75" customHeight="1">
      <c r="A18" s="43"/>
      <c r="B18" s="379"/>
      <c r="C18" s="370" t="s">
        <v>295</v>
      </c>
      <c r="D18" s="371"/>
      <c r="E18" s="284">
        <v>158000</v>
      </c>
      <c r="F18" s="285">
        <v>158000</v>
      </c>
      <c r="G18" s="279"/>
      <c r="H18" s="286"/>
      <c r="I18" s="285"/>
      <c r="J18" s="281"/>
      <c r="K18" s="281"/>
    </row>
    <row r="19" spans="1:11" ht="53.25" customHeight="1">
      <c r="A19" s="43"/>
      <c r="B19" s="379"/>
      <c r="C19" s="374" t="s">
        <v>626</v>
      </c>
      <c r="D19" s="374"/>
      <c r="E19" s="284">
        <v>45000</v>
      </c>
      <c r="F19" s="285">
        <v>45000</v>
      </c>
      <c r="G19" s="279">
        <v>45000</v>
      </c>
      <c r="H19" s="286"/>
      <c r="I19" s="285"/>
      <c r="J19" s="281"/>
      <c r="K19" s="281"/>
    </row>
    <row r="20" spans="1:11" ht="49.5" customHeight="1">
      <c r="A20" s="43"/>
      <c r="B20" s="395"/>
      <c r="C20" s="370" t="s">
        <v>584</v>
      </c>
      <c r="D20" s="371"/>
      <c r="E20" s="284">
        <v>370000</v>
      </c>
      <c r="F20" s="285">
        <v>370000</v>
      </c>
      <c r="G20" s="279"/>
      <c r="H20" s="286"/>
      <c r="I20" s="285"/>
      <c r="J20" s="281"/>
      <c r="K20" s="281"/>
    </row>
    <row r="21" spans="1:11" s="269" customFormat="1" ht="20.25" customHeight="1">
      <c r="A21" s="43"/>
      <c r="B21" s="298" t="s">
        <v>159</v>
      </c>
      <c r="C21" s="378" t="s">
        <v>209</v>
      </c>
      <c r="D21" s="378"/>
      <c r="E21" s="304">
        <f>SUM(E22:E25)</f>
        <v>1243300</v>
      </c>
      <c r="F21" s="304">
        <f>SUM(F22:F25)</f>
        <v>1243300</v>
      </c>
      <c r="G21" s="304">
        <f>SUM(G22:G25)</f>
        <v>542200</v>
      </c>
      <c r="H21" s="304"/>
      <c r="I21" s="304"/>
      <c r="J21" s="304"/>
      <c r="K21" s="304"/>
    </row>
    <row r="22" spans="1:11" ht="26.25" customHeight="1">
      <c r="A22" s="43"/>
      <c r="B22" s="379"/>
      <c r="C22" s="374" t="s">
        <v>255</v>
      </c>
      <c r="D22" s="374"/>
      <c r="E22" s="284">
        <v>700000</v>
      </c>
      <c r="F22" s="285">
        <v>700000</v>
      </c>
      <c r="G22" s="279"/>
      <c r="H22" s="280"/>
      <c r="I22" s="278"/>
      <c r="J22" s="281"/>
      <c r="K22" s="281"/>
    </row>
    <row r="23" spans="1:11" ht="22.5" customHeight="1">
      <c r="A23" s="43"/>
      <c r="B23" s="379"/>
      <c r="C23" s="370" t="s">
        <v>256</v>
      </c>
      <c r="D23" s="371"/>
      <c r="E23" s="284">
        <v>1000</v>
      </c>
      <c r="F23" s="285">
        <v>1000</v>
      </c>
      <c r="G23" s="279"/>
      <c r="H23" s="280"/>
      <c r="I23" s="278"/>
      <c r="J23" s="281"/>
      <c r="K23" s="281"/>
    </row>
    <row r="24" spans="1:11" ht="46.5" customHeight="1">
      <c r="A24" s="43"/>
      <c r="B24" s="379"/>
      <c r="C24" s="372" t="s">
        <v>625</v>
      </c>
      <c r="D24" s="373"/>
      <c r="E24" s="284">
        <v>542200</v>
      </c>
      <c r="F24" s="285">
        <v>542200</v>
      </c>
      <c r="G24" s="279">
        <v>542200</v>
      </c>
      <c r="H24" s="280"/>
      <c r="I24" s="278"/>
      <c r="J24" s="281"/>
      <c r="K24" s="281"/>
    </row>
    <row r="25" spans="1:11" ht="39.75" customHeight="1">
      <c r="A25" s="43"/>
      <c r="B25" s="379"/>
      <c r="C25" s="374" t="s">
        <v>580</v>
      </c>
      <c r="D25" s="374"/>
      <c r="E25" s="284">
        <v>100</v>
      </c>
      <c r="F25" s="285">
        <v>100</v>
      </c>
      <c r="G25" s="279"/>
      <c r="H25" s="280"/>
      <c r="I25" s="278"/>
      <c r="J25" s="281"/>
      <c r="K25" s="281"/>
    </row>
    <row r="26" spans="1:11" s="269" customFormat="1" ht="21" customHeight="1">
      <c r="A26" s="43"/>
      <c r="B26" s="298" t="s">
        <v>163</v>
      </c>
      <c r="C26" s="378" t="s">
        <v>213</v>
      </c>
      <c r="D26" s="378"/>
      <c r="E26" s="304">
        <f>SUM(E27:E30)</f>
        <v>504175</v>
      </c>
      <c r="F26" s="304">
        <f>SUM(F27:F30)</f>
        <v>504175</v>
      </c>
      <c r="G26" s="304">
        <f>SUM(G27:G30)</f>
        <v>327175</v>
      </c>
      <c r="H26" s="304"/>
      <c r="I26" s="304"/>
      <c r="J26" s="304"/>
      <c r="K26" s="304"/>
    </row>
    <row r="27" spans="1:11" s="269" customFormat="1" ht="25.5" customHeight="1">
      <c r="A27" s="43"/>
      <c r="B27" s="375"/>
      <c r="C27" s="374" t="s">
        <v>581</v>
      </c>
      <c r="D27" s="374"/>
      <c r="E27" s="285">
        <v>17000</v>
      </c>
      <c r="F27" s="285">
        <v>17000</v>
      </c>
      <c r="G27" s="316"/>
      <c r="H27" s="317"/>
      <c r="I27" s="315"/>
      <c r="J27" s="318"/>
      <c r="K27" s="318"/>
    </row>
    <row r="28" spans="1:11" s="269" customFormat="1" ht="21" customHeight="1">
      <c r="A28" s="43"/>
      <c r="B28" s="376"/>
      <c r="C28" s="374" t="s">
        <v>256</v>
      </c>
      <c r="D28" s="374"/>
      <c r="E28" s="285">
        <v>100000</v>
      </c>
      <c r="F28" s="285">
        <v>100000</v>
      </c>
      <c r="G28" s="316"/>
      <c r="H28" s="317"/>
      <c r="I28" s="315"/>
      <c r="J28" s="318"/>
      <c r="K28" s="318"/>
    </row>
    <row r="29" spans="1:11" ht="24" customHeight="1">
      <c r="A29" s="43"/>
      <c r="B29" s="376"/>
      <c r="C29" s="374" t="s">
        <v>295</v>
      </c>
      <c r="D29" s="374"/>
      <c r="E29" s="285">
        <v>60000</v>
      </c>
      <c r="F29" s="285">
        <v>60000</v>
      </c>
      <c r="G29" s="279"/>
      <c r="H29" s="280"/>
      <c r="I29" s="278"/>
      <c r="J29" s="281"/>
      <c r="K29" s="281"/>
    </row>
    <row r="30" spans="1:11" ht="48" customHeight="1">
      <c r="A30" s="43"/>
      <c r="B30" s="376"/>
      <c r="C30" s="374" t="s">
        <v>528</v>
      </c>
      <c r="D30" s="374"/>
      <c r="E30" s="284">
        <v>327175</v>
      </c>
      <c r="F30" s="285">
        <v>327175</v>
      </c>
      <c r="G30" s="279">
        <v>327175</v>
      </c>
      <c r="H30" s="280"/>
      <c r="I30" s="278"/>
      <c r="J30" s="281"/>
      <c r="K30" s="281"/>
    </row>
    <row r="31" spans="1:11" ht="60.75" customHeight="1">
      <c r="A31" s="43"/>
      <c r="B31" s="359" t="s">
        <v>593</v>
      </c>
      <c r="C31" s="383" t="s">
        <v>612</v>
      </c>
      <c r="D31" s="384"/>
      <c r="E31" s="364">
        <v>10000</v>
      </c>
      <c r="F31" s="364">
        <v>10000</v>
      </c>
      <c r="G31" s="365">
        <v>10000</v>
      </c>
      <c r="H31" s="311"/>
      <c r="I31" s="366"/>
      <c r="J31" s="367"/>
      <c r="K31" s="312"/>
    </row>
    <row r="32" spans="1:11" ht="60.75" customHeight="1">
      <c r="A32" s="43"/>
      <c r="B32" s="360"/>
      <c r="C32" s="385" t="s">
        <v>528</v>
      </c>
      <c r="D32" s="386"/>
      <c r="E32" s="363">
        <v>10000</v>
      </c>
      <c r="F32" s="363">
        <v>10000</v>
      </c>
      <c r="G32" s="279">
        <v>10000</v>
      </c>
      <c r="H32" s="280"/>
      <c r="I32" s="324"/>
      <c r="J32" s="339"/>
      <c r="K32" s="281"/>
    </row>
    <row r="33" spans="1:11" s="269" customFormat="1" ht="27.75" customHeight="1">
      <c r="A33" s="43"/>
      <c r="B33" s="354" t="s">
        <v>168</v>
      </c>
      <c r="C33" s="387" t="s">
        <v>296</v>
      </c>
      <c r="D33" s="388"/>
      <c r="E33" s="362">
        <f>SUM(E34:E36)</f>
        <v>3761728</v>
      </c>
      <c r="F33" s="362">
        <f>SUM(F34:F36)</f>
        <v>3761228</v>
      </c>
      <c r="G33" s="362">
        <f>SUM(G34:G36)</f>
        <v>3759728</v>
      </c>
      <c r="H33" s="362"/>
      <c r="I33" s="362">
        <f>SUM(I34:I36)</f>
        <v>500</v>
      </c>
      <c r="J33" s="362"/>
      <c r="K33" s="362"/>
    </row>
    <row r="34" spans="1:11" s="269" customFormat="1" ht="27.75" customHeight="1">
      <c r="A34" s="43"/>
      <c r="B34" s="360"/>
      <c r="C34" s="381" t="s">
        <v>611</v>
      </c>
      <c r="D34" s="382"/>
      <c r="E34" s="361">
        <v>500</v>
      </c>
      <c r="F34" s="361"/>
      <c r="G34" s="361"/>
      <c r="H34" s="361"/>
      <c r="I34" s="361">
        <v>500</v>
      </c>
      <c r="J34" s="361"/>
      <c r="K34" s="361"/>
    </row>
    <row r="35" spans="1:11" ht="30.75" customHeight="1">
      <c r="A35" s="43"/>
      <c r="B35" s="379"/>
      <c r="C35" s="389" t="s">
        <v>256</v>
      </c>
      <c r="D35" s="389"/>
      <c r="E35" s="355">
        <v>1500</v>
      </c>
      <c r="F35" s="356">
        <v>1500</v>
      </c>
      <c r="G35" s="357"/>
      <c r="H35" s="358"/>
      <c r="I35" s="287"/>
      <c r="J35" s="275"/>
      <c r="K35" s="275"/>
    </row>
    <row r="36" spans="1:11" ht="57.75" customHeight="1">
      <c r="A36" s="43"/>
      <c r="B36" s="379"/>
      <c r="C36" s="374" t="s">
        <v>627</v>
      </c>
      <c r="D36" s="374"/>
      <c r="E36" s="284">
        <v>3759728</v>
      </c>
      <c r="F36" s="285">
        <v>3759728</v>
      </c>
      <c r="G36" s="279">
        <v>3759728</v>
      </c>
      <c r="H36" s="280"/>
      <c r="I36" s="278"/>
      <c r="J36" s="281"/>
      <c r="K36" s="281"/>
    </row>
    <row r="37" spans="1:11" s="269" customFormat="1" ht="57.75" customHeight="1">
      <c r="A37" s="43"/>
      <c r="B37" s="298" t="s">
        <v>246</v>
      </c>
      <c r="C37" s="377" t="s">
        <v>544</v>
      </c>
      <c r="D37" s="378"/>
      <c r="E37" s="319">
        <f>SUM(E38:E43)</f>
        <v>16844011</v>
      </c>
      <c r="F37" s="319">
        <f>SUM(F38:F43)</f>
        <v>16844011</v>
      </c>
      <c r="G37" s="319"/>
      <c r="H37" s="319"/>
      <c r="I37" s="319"/>
      <c r="J37" s="319"/>
      <c r="K37" s="319"/>
    </row>
    <row r="38" spans="1:11" ht="32.25" customHeight="1">
      <c r="A38" s="43"/>
      <c r="B38" s="379"/>
      <c r="C38" s="374" t="s">
        <v>298</v>
      </c>
      <c r="D38" s="380"/>
      <c r="E38" s="324">
        <v>14314001</v>
      </c>
      <c r="F38" s="324">
        <v>14314001</v>
      </c>
      <c r="G38" s="282"/>
      <c r="H38" s="280"/>
      <c r="I38" s="324"/>
      <c r="J38" s="281"/>
      <c r="K38" s="281"/>
    </row>
    <row r="39" spans="1:11" ht="32.25" customHeight="1">
      <c r="A39" s="43"/>
      <c r="B39" s="379"/>
      <c r="C39" s="370" t="s">
        <v>299</v>
      </c>
      <c r="D39" s="414"/>
      <c r="E39" s="324">
        <v>350000</v>
      </c>
      <c r="F39" s="324">
        <v>350000</v>
      </c>
      <c r="G39" s="282"/>
      <c r="H39" s="280"/>
      <c r="I39" s="324"/>
      <c r="J39" s="281"/>
      <c r="K39" s="281"/>
    </row>
    <row r="40" spans="1:11" ht="31.5" customHeight="1">
      <c r="A40" s="43"/>
      <c r="B40" s="379"/>
      <c r="C40" s="374" t="s">
        <v>294</v>
      </c>
      <c r="D40" s="374"/>
      <c r="E40" s="320">
        <v>1800000</v>
      </c>
      <c r="F40" s="287">
        <v>1800000</v>
      </c>
      <c r="G40" s="321"/>
      <c r="H40" s="322"/>
      <c r="I40" s="323"/>
      <c r="J40" s="322"/>
      <c r="K40" s="320"/>
    </row>
    <row r="41" spans="1:11" ht="35.25" customHeight="1">
      <c r="A41" s="43"/>
      <c r="B41" s="379"/>
      <c r="C41" s="370" t="s">
        <v>297</v>
      </c>
      <c r="D41" s="371"/>
      <c r="E41" s="277">
        <v>350000</v>
      </c>
      <c r="F41" s="278">
        <v>350000</v>
      </c>
      <c r="G41" s="282"/>
      <c r="H41" s="280"/>
      <c r="I41" s="287"/>
      <c r="J41" s="275"/>
      <c r="K41" s="275"/>
    </row>
    <row r="42" spans="1:11" ht="31.5" customHeight="1">
      <c r="A42" s="43"/>
      <c r="B42" s="379"/>
      <c r="C42" s="374" t="s">
        <v>529</v>
      </c>
      <c r="D42" s="374"/>
      <c r="E42" s="277">
        <v>30000</v>
      </c>
      <c r="F42" s="278">
        <v>30000</v>
      </c>
      <c r="G42" s="282"/>
      <c r="H42" s="280"/>
      <c r="I42" s="278"/>
      <c r="J42" s="281"/>
      <c r="K42" s="281"/>
    </row>
    <row r="43" spans="1:11" ht="33.75" customHeight="1">
      <c r="A43" s="43"/>
      <c r="B43" s="395"/>
      <c r="C43" s="374" t="s">
        <v>520</v>
      </c>
      <c r="D43" s="374"/>
      <c r="E43" s="277">
        <v>10</v>
      </c>
      <c r="F43" s="278">
        <v>10</v>
      </c>
      <c r="G43" s="282"/>
      <c r="H43" s="280"/>
      <c r="I43" s="278"/>
      <c r="J43" s="281"/>
      <c r="K43" s="281"/>
    </row>
    <row r="44" spans="1:11" s="269" customFormat="1" ht="28.5" customHeight="1">
      <c r="A44" s="43"/>
      <c r="B44" s="298" t="s">
        <v>173</v>
      </c>
      <c r="C44" s="378" t="s">
        <v>221</v>
      </c>
      <c r="D44" s="378"/>
      <c r="E44" s="299">
        <v>36357872</v>
      </c>
      <c r="F44" s="300">
        <v>36357872</v>
      </c>
      <c r="G44" s="306"/>
      <c r="H44" s="311"/>
      <c r="I44" s="305"/>
      <c r="J44" s="312"/>
      <c r="K44" s="312"/>
    </row>
    <row r="45" spans="1:11" ht="36.75" customHeight="1">
      <c r="A45" s="43"/>
      <c r="B45" s="276"/>
      <c r="C45" s="374" t="s">
        <v>300</v>
      </c>
      <c r="D45" s="374"/>
      <c r="E45" s="277">
        <v>36357872</v>
      </c>
      <c r="F45" s="278">
        <v>36357872</v>
      </c>
      <c r="G45" s="278"/>
      <c r="H45" s="280"/>
      <c r="I45" s="278"/>
      <c r="J45" s="281"/>
      <c r="K45" s="281"/>
    </row>
    <row r="46" spans="1:11" s="269" customFormat="1" ht="29.25" customHeight="1">
      <c r="A46" s="43"/>
      <c r="B46" s="298" t="s">
        <v>175</v>
      </c>
      <c r="C46" s="377" t="s">
        <v>222</v>
      </c>
      <c r="D46" s="378"/>
      <c r="E46" s="299">
        <f>SUM(E47:E51)</f>
        <v>502630</v>
      </c>
      <c r="F46" s="299">
        <f>SUM(F47:F51)</f>
        <v>502630</v>
      </c>
      <c r="G46" s="299">
        <f>SUM(G47:G51)</f>
        <v>4782</v>
      </c>
      <c r="H46" s="299">
        <f>SUM(H47:H51)</f>
        <v>379058</v>
      </c>
      <c r="I46" s="299"/>
      <c r="J46" s="299"/>
      <c r="K46" s="299"/>
    </row>
    <row r="47" spans="1:11" ht="30" customHeight="1">
      <c r="A47" s="43"/>
      <c r="B47" s="390"/>
      <c r="C47" s="374" t="s">
        <v>520</v>
      </c>
      <c r="D47" s="374"/>
      <c r="E47" s="277">
        <v>1010</v>
      </c>
      <c r="F47" s="278">
        <v>1010</v>
      </c>
      <c r="G47" s="282"/>
      <c r="H47" s="280"/>
      <c r="I47" s="278"/>
      <c r="J47" s="281"/>
      <c r="K47" s="281"/>
    </row>
    <row r="48" spans="1:11" ht="57" customHeight="1">
      <c r="A48" s="43"/>
      <c r="B48" s="391"/>
      <c r="C48" s="374" t="s">
        <v>543</v>
      </c>
      <c r="D48" s="374"/>
      <c r="E48" s="277">
        <v>112500</v>
      </c>
      <c r="F48" s="278">
        <v>112500</v>
      </c>
      <c r="G48" s="282"/>
      <c r="H48" s="280"/>
      <c r="I48" s="278"/>
      <c r="J48" s="281"/>
      <c r="K48" s="281"/>
    </row>
    <row r="49" spans="1:11" ht="40.5" customHeight="1">
      <c r="A49" s="43"/>
      <c r="B49" s="391"/>
      <c r="C49" s="380" t="s">
        <v>256</v>
      </c>
      <c r="D49" s="371"/>
      <c r="E49" s="277">
        <v>1030</v>
      </c>
      <c r="F49" s="278">
        <v>1030</v>
      </c>
      <c r="G49" s="288"/>
      <c r="H49" s="289"/>
      <c r="I49" s="278"/>
      <c r="J49" s="281"/>
      <c r="K49" s="281"/>
    </row>
    <row r="50" spans="1:11" ht="42.75" customHeight="1">
      <c r="A50" s="43"/>
      <c r="B50" s="391"/>
      <c r="C50" s="380" t="s">
        <v>295</v>
      </c>
      <c r="D50" s="371"/>
      <c r="E50" s="277">
        <v>4250</v>
      </c>
      <c r="F50" s="278">
        <v>4250</v>
      </c>
      <c r="G50" s="282"/>
      <c r="H50" s="290"/>
      <c r="I50" s="278"/>
      <c r="J50" s="281"/>
      <c r="K50" s="281"/>
    </row>
    <row r="51" spans="1:11" ht="60.75" customHeight="1">
      <c r="A51" s="43"/>
      <c r="B51" s="391"/>
      <c r="C51" s="370" t="s">
        <v>582</v>
      </c>
      <c r="D51" s="392"/>
      <c r="E51" s="277">
        <v>383840</v>
      </c>
      <c r="F51" s="277">
        <v>383840</v>
      </c>
      <c r="G51" s="278">
        <v>4782</v>
      </c>
      <c r="H51" s="278">
        <v>379058</v>
      </c>
      <c r="I51" s="278"/>
      <c r="J51" s="281"/>
      <c r="K51" s="281"/>
    </row>
    <row r="52" spans="1:11" s="269" customFormat="1" ht="27" customHeight="1">
      <c r="A52" s="43"/>
      <c r="B52" s="298" t="s">
        <v>187</v>
      </c>
      <c r="C52" s="377" t="s">
        <v>230</v>
      </c>
      <c r="D52" s="378"/>
      <c r="E52" s="307">
        <v>2711000</v>
      </c>
      <c r="F52" s="307">
        <v>2711000</v>
      </c>
      <c r="G52" s="340">
        <v>2711000</v>
      </c>
      <c r="H52" s="302"/>
      <c r="I52" s="300"/>
      <c r="J52" s="303"/>
      <c r="K52" s="303"/>
    </row>
    <row r="53" spans="1:11" ht="54.75" customHeight="1">
      <c r="A53" s="43"/>
      <c r="B53" s="283"/>
      <c r="C53" s="374" t="s">
        <v>628</v>
      </c>
      <c r="D53" s="374"/>
      <c r="E53" s="284">
        <v>2711000</v>
      </c>
      <c r="F53" s="284">
        <v>2711000</v>
      </c>
      <c r="G53" s="279">
        <v>2711000</v>
      </c>
      <c r="H53" s="280"/>
      <c r="I53" s="278"/>
      <c r="J53" s="281"/>
      <c r="K53" s="281"/>
    </row>
    <row r="54" spans="1:11" s="269" customFormat="1" ht="26.25" customHeight="1">
      <c r="A54" s="43"/>
      <c r="B54" s="298" t="s">
        <v>190</v>
      </c>
      <c r="C54" s="378" t="s">
        <v>233</v>
      </c>
      <c r="D54" s="378"/>
      <c r="E54" s="299">
        <f>SUM(E55:E60)</f>
        <v>4586219</v>
      </c>
      <c r="F54" s="299">
        <f>SUM(F55:F60)</f>
        <v>4586219</v>
      </c>
      <c r="G54" s="299">
        <f>SUM(G55:G60)</f>
        <v>1042000</v>
      </c>
      <c r="H54" s="299"/>
      <c r="I54" s="299"/>
      <c r="J54" s="299"/>
      <c r="K54" s="299"/>
    </row>
    <row r="55" spans="1:11" ht="60.75" customHeight="1">
      <c r="A55" s="43"/>
      <c r="B55" s="379"/>
      <c r="C55" s="374" t="s">
        <v>292</v>
      </c>
      <c r="D55" s="374"/>
      <c r="E55" s="284">
        <v>2300</v>
      </c>
      <c r="F55" s="285">
        <v>2300</v>
      </c>
      <c r="G55" s="279"/>
      <c r="H55" s="280"/>
      <c r="I55" s="278"/>
      <c r="J55" s="281"/>
      <c r="K55" s="281"/>
    </row>
    <row r="56" spans="1:11" ht="26.25" customHeight="1">
      <c r="A56" s="43"/>
      <c r="B56" s="379"/>
      <c r="C56" s="374" t="s">
        <v>255</v>
      </c>
      <c r="D56" s="374"/>
      <c r="E56" s="284">
        <v>3539389</v>
      </c>
      <c r="F56" s="285">
        <v>3539389</v>
      </c>
      <c r="G56" s="279"/>
      <c r="H56" s="280"/>
      <c r="I56" s="278"/>
      <c r="J56" s="281"/>
      <c r="K56" s="281"/>
    </row>
    <row r="57" spans="1:11" ht="30.75" customHeight="1">
      <c r="A57" s="43"/>
      <c r="B57" s="379"/>
      <c r="C57" s="374" t="s">
        <v>256</v>
      </c>
      <c r="D57" s="374"/>
      <c r="E57" s="284">
        <v>1380</v>
      </c>
      <c r="F57" s="285">
        <v>1380</v>
      </c>
      <c r="G57" s="279"/>
      <c r="H57" s="280"/>
      <c r="I57" s="278"/>
      <c r="J57" s="281"/>
      <c r="K57" s="281"/>
    </row>
    <row r="58" spans="1:11" ht="36.75" customHeight="1">
      <c r="A58" s="43"/>
      <c r="B58" s="379"/>
      <c r="C58" s="374" t="s">
        <v>295</v>
      </c>
      <c r="D58" s="374"/>
      <c r="E58" s="284">
        <v>1150</v>
      </c>
      <c r="F58" s="285">
        <v>1150</v>
      </c>
      <c r="G58" s="279"/>
      <c r="H58" s="280"/>
      <c r="I58" s="278"/>
      <c r="J58" s="281"/>
      <c r="K58" s="281"/>
    </row>
    <row r="59" spans="1:11" ht="38.25" customHeight="1">
      <c r="A59" s="43"/>
      <c r="B59" s="379"/>
      <c r="C59" s="374" t="s">
        <v>629</v>
      </c>
      <c r="D59" s="374"/>
      <c r="E59" s="284">
        <v>312000</v>
      </c>
      <c r="F59" s="285">
        <v>312000</v>
      </c>
      <c r="G59" s="279">
        <v>312000</v>
      </c>
      <c r="H59" s="280"/>
      <c r="I59" s="278"/>
      <c r="J59" s="281"/>
      <c r="K59" s="281"/>
    </row>
    <row r="60" spans="1:11" ht="48" customHeight="1">
      <c r="A60" s="43"/>
      <c r="B60" s="379"/>
      <c r="C60" s="374" t="s">
        <v>630</v>
      </c>
      <c r="D60" s="374"/>
      <c r="E60" s="284">
        <v>730000</v>
      </c>
      <c r="F60" s="285">
        <v>730000</v>
      </c>
      <c r="G60" s="279">
        <v>730000</v>
      </c>
      <c r="H60" s="280"/>
      <c r="I60" s="278"/>
      <c r="J60" s="281"/>
      <c r="K60" s="281"/>
    </row>
    <row r="61" spans="1:11" s="269" customFormat="1" ht="30.75" customHeight="1">
      <c r="A61" s="43"/>
      <c r="B61" s="298" t="s">
        <v>196</v>
      </c>
      <c r="C61" s="377" t="s">
        <v>237</v>
      </c>
      <c r="D61" s="378"/>
      <c r="E61" s="304">
        <f>SUM(E62:E64)</f>
        <v>239299</v>
      </c>
      <c r="F61" s="304">
        <f>SUM(F62:F64)</f>
        <v>239299</v>
      </c>
      <c r="G61" s="304">
        <f>SUM(G62:G64)</f>
        <v>102000</v>
      </c>
      <c r="H61" s="304">
        <f>SUM(H62:H64)</f>
        <v>136799</v>
      </c>
      <c r="I61" s="304"/>
      <c r="J61" s="304"/>
      <c r="K61" s="304"/>
    </row>
    <row r="62" spans="1:11" ht="33.75" customHeight="1">
      <c r="A62" s="43"/>
      <c r="B62" s="393"/>
      <c r="C62" s="374" t="s">
        <v>256</v>
      </c>
      <c r="D62" s="374"/>
      <c r="E62" s="284">
        <v>500</v>
      </c>
      <c r="F62" s="285">
        <v>500</v>
      </c>
      <c r="G62" s="279"/>
      <c r="H62" s="280"/>
      <c r="I62" s="278"/>
      <c r="J62" s="281"/>
      <c r="K62" s="281"/>
    </row>
    <row r="63" spans="1:11" ht="66.75" customHeight="1">
      <c r="A63" s="43"/>
      <c r="B63" s="394"/>
      <c r="C63" s="374" t="s">
        <v>545</v>
      </c>
      <c r="D63" s="374"/>
      <c r="E63" s="277">
        <v>136799</v>
      </c>
      <c r="F63" s="278">
        <v>136799</v>
      </c>
      <c r="G63" s="278"/>
      <c r="H63" s="278">
        <v>136799</v>
      </c>
      <c r="I63" s="278"/>
      <c r="J63" s="281"/>
      <c r="K63" s="281"/>
    </row>
    <row r="64" spans="1:11" ht="48.75" customHeight="1">
      <c r="A64" s="43"/>
      <c r="B64" s="394"/>
      <c r="C64" s="374" t="s">
        <v>631</v>
      </c>
      <c r="D64" s="374"/>
      <c r="E64" s="277">
        <v>102000</v>
      </c>
      <c r="F64" s="278">
        <v>102000</v>
      </c>
      <c r="G64" s="279">
        <v>102000</v>
      </c>
      <c r="H64" s="291"/>
      <c r="I64" s="278"/>
      <c r="J64" s="281"/>
      <c r="K64" s="281"/>
    </row>
    <row r="65" spans="1:11" s="269" customFormat="1" ht="21" customHeight="1">
      <c r="A65" s="43"/>
      <c r="B65" s="298" t="s">
        <v>199</v>
      </c>
      <c r="C65" s="378" t="s">
        <v>239</v>
      </c>
      <c r="D65" s="378"/>
      <c r="E65" s="299">
        <f>SUM(E66:E69)</f>
        <v>11170</v>
      </c>
      <c r="F65" s="299">
        <f>SUM(F66:F69)</f>
        <v>11170</v>
      </c>
      <c r="G65" s="299"/>
      <c r="H65" s="299"/>
      <c r="I65" s="299"/>
      <c r="J65" s="299"/>
      <c r="K65" s="299"/>
    </row>
    <row r="66" spans="1:11" ht="30.75" customHeight="1">
      <c r="A66" s="43"/>
      <c r="B66" s="292"/>
      <c r="C66" s="374" t="s">
        <v>520</v>
      </c>
      <c r="D66" s="374"/>
      <c r="E66" s="277">
        <v>10</v>
      </c>
      <c r="F66" s="278">
        <v>10</v>
      </c>
      <c r="G66" s="282"/>
      <c r="H66" s="280"/>
      <c r="I66" s="278"/>
      <c r="J66" s="281"/>
      <c r="K66" s="281"/>
    </row>
    <row r="67" spans="1:11" ht="32.25" customHeight="1">
      <c r="A67" s="43"/>
      <c r="B67" s="292"/>
      <c r="C67" s="416" t="s">
        <v>255</v>
      </c>
      <c r="D67" s="416"/>
      <c r="E67" s="277">
        <v>10000</v>
      </c>
      <c r="F67" s="278">
        <v>10000</v>
      </c>
      <c r="G67" s="282"/>
      <c r="H67" s="280"/>
      <c r="I67" s="278"/>
      <c r="J67" s="281"/>
      <c r="K67" s="281"/>
    </row>
    <row r="68" spans="1:11" ht="33.75" customHeight="1">
      <c r="A68" s="43"/>
      <c r="B68" s="292"/>
      <c r="C68" s="385" t="s">
        <v>256</v>
      </c>
      <c r="D68" s="417"/>
      <c r="E68" s="293">
        <v>60</v>
      </c>
      <c r="F68" s="278">
        <v>60</v>
      </c>
      <c r="G68" s="282"/>
      <c r="H68" s="280"/>
      <c r="I68" s="278"/>
      <c r="J68" s="281"/>
      <c r="K68" s="281"/>
    </row>
    <row r="69" spans="1:11" ht="28.5" customHeight="1">
      <c r="A69" s="43"/>
      <c r="B69" s="292"/>
      <c r="C69" s="418" t="s">
        <v>295</v>
      </c>
      <c r="D69" s="417"/>
      <c r="E69" s="293">
        <v>1100</v>
      </c>
      <c r="F69" s="278">
        <v>1100</v>
      </c>
      <c r="G69" s="282"/>
      <c r="H69" s="280"/>
      <c r="I69" s="278"/>
      <c r="J69" s="281"/>
      <c r="K69" s="281"/>
    </row>
    <row r="70" spans="1:11" s="269" customFormat="1" ht="25.5" customHeight="1">
      <c r="A70" s="43"/>
      <c r="B70" s="309" t="s">
        <v>515</v>
      </c>
      <c r="C70" s="383" t="s">
        <v>516</v>
      </c>
      <c r="D70" s="384"/>
      <c r="E70" s="310">
        <v>60000</v>
      </c>
      <c r="F70" s="308">
        <v>60000</v>
      </c>
      <c r="G70" s="306"/>
      <c r="H70" s="311"/>
      <c r="I70" s="308"/>
      <c r="J70" s="312"/>
      <c r="K70" s="312"/>
    </row>
    <row r="71" spans="1:11" ht="33" customHeight="1">
      <c r="A71" s="43"/>
      <c r="B71" s="294"/>
      <c r="C71" s="385" t="s">
        <v>520</v>
      </c>
      <c r="D71" s="417"/>
      <c r="E71" s="293">
        <v>60000</v>
      </c>
      <c r="F71" s="278">
        <v>60000</v>
      </c>
      <c r="G71" s="282"/>
      <c r="H71" s="280"/>
      <c r="I71" s="278"/>
      <c r="J71" s="281"/>
      <c r="K71" s="281"/>
    </row>
    <row r="72" spans="1:11" s="295" customFormat="1" ht="27.75" customHeight="1">
      <c r="A72" s="43"/>
      <c r="B72" s="313"/>
      <c r="C72" s="415" t="s">
        <v>542</v>
      </c>
      <c r="D72" s="415"/>
      <c r="E72" s="314">
        <f aca="true" t="shared" si="0" ref="E72:K72">SUM(E10:E71)/2</f>
        <v>68926604</v>
      </c>
      <c r="F72" s="314">
        <f t="shared" si="0"/>
        <v>67436104</v>
      </c>
      <c r="G72" s="314">
        <f t="shared" si="0"/>
        <v>8568885</v>
      </c>
      <c r="H72" s="314">
        <f t="shared" si="0"/>
        <v>515857</v>
      </c>
      <c r="I72" s="314">
        <f t="shared" si="0"/>
        <v>1490500</v>
      </c>
      <c r="J72" s="314">
        <f t="shared" si="0"/>
        <v>0</v>
      </c>
      <c r="K72" s="314">
        <f t="shared" si="0"/>
        <v>0</v>
      </c>
    </row>
    <row r="73" spans="1:11" ht="12.75">
      <c r="A73" s="250"/>
      <c r="B73" s="251"/>
      <c r="G73" s="61"/>
      <c r="H73" s="61"/>
      <c r="I73" s="61"/>
      <c r="J73" s="61"/>
      <c r="K73" s="61"/>
    </row>
    <row r="74" spans="2:5" ht="12.75">
      <c r="B74" s="175" t="s">
        <v>23</v>
      </c>
      <c r="D74" s="29"/>
      <c r="E74" s="29"/>
    </row>
  </sheetData>
  <sheetProtection/>
  <mergeCells count="82">
    <mergeCell ref="C72:D72"/>
    <mergeCell ref="C67:D67"/>
    <mergeCell ref="C61:D61"/>
    <mergeCell ref="C62:D62"/>
    <mergeCell ref="C63:D63"/>
    <mergeCell ref="C64:D64"/>
    <mergeCell ref="C70:D70"/>
    <mergeCell ref="C71:D71"/>
    <mergeCell ref="C68:D68"/>
    <mergeCell ref="C69:D69"/>
    <mergeCell ref="B55:B60"/>
    <mergeCell ref="C55:D55"/>
    <mergeCell ref="C56:D56"/>
    <mergeCell ref="C59:D59"/>
    <mergeCell ref="C58:D58"/>
    <mergeCell ref="C60:D60"/>
    <mergeCell ref="C29:D29"/>
    <mergeCell ref="C30:D30"/>
    <mergeCell ref="B38:B43"/>
    <mergeCell ref="C38:D38"/>
    <mergeCell ref="C40:D40"/>
    <mergeCell ref="C42:D42"/>
    <mergeCell ref="C41:D41"/>
    <mergeCell ref="C43:D43"/>
    <mergeCell ref="C39:D39"/>
    <mergeCell ref="C15:D15"/>
    <mergeCell ref="C11:D11"/>
    <mergeCell ref="C12:D12"/>
    <mergeCell ref="C9:D9"/>
    <mergeCell ref="B22:B25"/>
    <mergeCell ref="C22:D22"/>
    <mergeCell ref="C25:D25"/>
    <mergeCell ref="C19:D19"/>
    <mergeCell ref="C20:D20"/>
    <mergeCell ref="C21:D21"/>
    <mergeCell ref="F7:F8"/>
    <mergeCell ref="G7:H7"/>
    <mergeCell ref="I7:I8"/>
    <mergeCell ref="J7:K7"/>
    <mergeCell ref="C13:D13"/>
    <mergeCell ref="C14:D14"/>
    <mergeCell ref="C10:D10"/>
    <mergeCell ref="C54:D54"/>
    <mergeCell ref="C50:D50"/>
    <mergeCell ref="C16:D16"/>
    <mergeCell ref="B16:B20"/>
    <mergeCell ref="A3:I3"/>
    <mergeCell ref="B5:B8"/>
    <mergeCell ref="C5:D8"/>
    <mergeCell ref="E5:K5"/>
    <mergeCell ref="E6:E8"/>
    <mergeCell ref="F6:K6"/>
    <mergeCell ref="C66:D66"/>
    <mergeCell ref="C52:D52"/>
    <mergeCell ref="C47:D47"/>
    <mergeCell ref="C48:D48"/>
    <mergeCell ref="C53:D53"/>
    <mergeCell ref="B47:B51"/>
    <mergeCell ref="C57:D57"/>
    <mergeCell ref="C65:D65"/>
    <mergeCell ref="C51:D51"/>
    <mergeCell ref="B62:B64"/>
    <mergeCell ref="C49:D49"/>
    <mergeCell ref="C44:D44"/>
    <mergeCell ref="C45:D45"/>
    <mergeCell ref="C46:D46"/>
    <mergeCell ref="C18:D18"/>
    <mergeCell ref="C34:D34"/>
    <mergeCell ref="C31:D31"/>
    <mergeCell ref="C32:D32"/>
    <mergeCell ref="C33:D33"/>
    <mergeCell ref="C35:D35"/>
    <mergeCell ref="C17:D17"/>
    <mergeCell ref="C24:D24"/>
    <mergeCell ref="C27:D27"/>
    <mergeCell ref="C28:D28"/>
    <mergeCell ref="B27:B30"/>
    <mergeCell ref="C37:D37"/>
    <mergeCell ref="B35:B36"/>
    <mergeCell ref="C36:D36"/>
    <mergeCell ref="C26:D26"/>
    <mergeCell ref="C23:D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&amp;RZałącznik Nr 1 do 
Uchwały Nr XXV/142/2013
Rady Powiatu w Sochaczewie
z dnia 30 grudnia 2013r.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12.125" style="1" customWidth="1"/>
    <col min="4" max="4" width="69.75390625" style="1" customWidth="1"/>
    <col min="5" max="5" width="18.75390625" style="1" customWidth="1"/>
    <col min="6" max="16384" width="9.125" style="1" customWidth="1"/>
  </cols>
  <sheetData>
    <row r="1" spans="1:5" ht="19.5" customHeight="1">
      <c r="A1" s="455" t="s">
        <v>605</v>
      </c>
      <c r="B1" s="455"/>
      <c r="C1" s="455"/>
      <c r="D1" s="455"/>
      <c r="E1" s="455"/>
    </row>
    <row r="2" spans="4:5" ht="19.5" customHeight="1">
      <c r="D2" s="5"/>
      <c r="E2" s="5"/>
    </row>
    <row r="3" spans="1:5" ht="19.5" customHeight="1">
      <c r="A3" s="12" t="s">
        <v>68</v>
      </c>
      <c r="B3" s="12" t="s">
        <v>27</v>
      </c>
      <c r="C3" s="12" t="s">
        <v>28</v>
      </c>
      <c r="D3" s="12" t="s">
        <v>57</v>
      </c>
      <c r="E3" s="12" t="s">
        <v>56</v>
      </c>
    </row>
    <row r="4" spans="1:5" ht="9.7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</row>
    <row r="5" spans="1:5" s="261" customFormat="1" ht="26.25" customHeight="1">
      <c r="A5" s="258">
        <v>1</v>
      </c>
      <c r="B5" s="259">
        <v>801</v>
      </c>
      <c r="C5" s="258"/>
      <c r="D5" s="259" t="s">
        <v>222</v>
      </c>
      <c r="E5" s="260">
        <f>E6+E16</f>
        <v>1414880</v>
      </c>
    </row>
    <row r="6" spans="1:5" ht="23.25" customHeight="1">
      <c r="A6" s="62"/>
      <c r="B6" s="62"/>
      <c r="C6" s="63">
        <v>80120</v>
      </c>
      <c r="D6" s="63" t="s">
        <v>226</v>
      </c>
      <c r="E6" s="200">
        <f>SUM(E7:E15)</f>
        <v>1030000</v>
      </c>
    </row>
    <row r="7" spans="1:5" ht="26.25" customHeight="1">
      <c r="A7" s="62"/>
      <c r="B7" s="62"/>
      <c r="C7" s="62"/>
      <c r="D7" s="352" t="s">
        <v>608</v>
      </c>
      <c r="E7" s="201">
        <v>15000</v>
      </c>
    </row>
    <row r="8" spans="1:5" ht="26.25" customHeight="1">
      <c r="A8" s="62"/>
      <c r="B8" s="62"/>
      <c r="C8" s="62"/>
      <c r="D8" s="62" t="s">
        <v>247</v>
      </c>
      <c r="E8" s="201">
        <v>70000</v>
      </c>
    </row>
    <row r="9" spans="1:5" ht="24.75" customHeight="1">
      <c r="A9" s="62"/>
      <c r="B9" s="62"/>
      <c r="C9" s="62"/>
      <c r="D9" s="62" t="s">
        <v>248</v>
      </c>
      <c r="E9" s="201">
        <v>85000</v>
      </c>
    </row>
    <row r="10" spans="1:5" ht="25.5" customHeight="1">
      <c r="A10" s="62"/>
      <c r="B10" s="62"/>
      <c r="C10" s="62"/>
      <c r="D10" s="62" t="s">
        <v>249</v>
      </c>
      <c r="E10" s="201">
        <v>400000</v>
      </c>
    </row>
    <row r="11" spans="1:5" ht="27" customHeight="1">
      <c r="A11" s="62"/>
      <c r="B11" s="62"/>
      <c r="C11" s="62"/>
      <c r="D11" s="62" t="s">
        <v>250</v>
      </c>
      <c r="E11" s="201">
        <v>30000</v>
      </c>
    </row>
    <row r="12" spans="1:5" ht="23.25" customHeight="1">
      <c r="A12" s="62"/>
      <c r="B12" s="62"/>
      <c r="C12" s="62"/>
      <c r="D12" s="62" t="s">
        <v>251</v>
      </c>
      <c r="E12" s="201">
        <v>115000</v>
      </c>
    </row>
    <row r="13" spans="1:5" ht="24" customHeight="1">
      <c r="A13" s="62"/>
      <c r="B13" s="62"/>
      <c r="C13" s="62"/>
      <c r="D13" s="62" t="s">
        <v>386</v>
      </c>
      <c r="E13" s="201">
        <v>15000</v>
      </c>
    </row>
    <row r="14" spans="1:5" ht="29.25" customHeight="1">
      <c r="A14" s="62"/>
      <c r="B14" s="62"/>
      <c r="C14" s="62"/>
      <c r="D14" s="352" t="s">
        <v>609</v>
      </c>
      <c r="E14" s="201">
        <v>50000</v>
      </c>
    </row>
    <row r="15" spans="1:5" ht="24.75" customHeight="1">
      <c r="A15" s="62"/>
      <c r="B15" s="62"/>
      <c r="C15" s="62"/>
      <c r="D15" s="62" t="s">
        <v>526</v>
      </c>
      <c r="E15" s="201">
        <v>250000</v>
      </c>
    </row>
    <row r="16" spans="1:5" ht="21" customHeight="1">
      <c r="A16" s="62"/>
      <c r="B16" s="63"/>
      <c r="C16" s="63">
        <v>80130</v>
      </c>
      <c r="D16" s="63" t="s">
        <v>227</v>
      </c>
      <c r="E16" s="200">
        <f>SUM(E17:E21)</f>
        <v>384880</v>
      </c>
    </row>
    <row r="17" spans="1:5" ht="27" customHeight="1">
      <c r="A17" s="62"/>
      <c r="B17" s="62"/>
      <c r="C17" s="62"/>
      <c r="D17" s="62" t="s">
        <v>252</v>
      </c>
      <c r="E17" s="201">
        <v>90880</v>
      </c>
    </row>
    <row r="18" spans="1:5" ht="24.75" customHeight="1">
      <c r="A18" s="62"/>
      <c r="B18" s="62"/>
      <c r="C18" s="62"/>
      <c r="D18" s="62" t="s">
        <v>527</v>
      </c>
      <c r="E18" s="201">
        <v>31000</v>
      </c>
    </row>
    <row r="19" spans="1:5" ht="25.5" customHeight="1">
      <c r="A19" s="62"/>
      <c r="B19" s="62"/>
      <c r="C19" s="62"/>
      <c r="D19" s="62" t="s">
        <v>415</v>
      </c>
      <c r="E19" s="201">
        <v>43000</v>
      </c>
    </row>
    <row r="20" spans="1:5" ht="24.75" customHeight="1">
      <c r="A20" s="62"/>
      <c r="B20" s="62"/>
      <c r="C20" s="62"/>
      <c r="D20" s="62" t="s">
        <v>253</v>
      </c>
      <c r="E20" s="201">
        <v>80000</v>
      </c>
    </row>
    <row r="21" spans="1:5" ht="25.5" customHeight="1">
      <c r="A21" s="62"/>
      <c r="B21" s="62"/>
      <c r="C21" s="62"/>
      <c r="D21" s="62" t="s">
        <v>416</v>
      </c>
      <c r="E21" s="202">
        <v>140000</v>
      </c>
    </row>
    <row r="22" spans="1:5" s="261" customFormat="1" ht="25.5" customHeight="1">
      <c r="A22" s="258">
        <v>2</v>
      </c>
      <c r="B22" s="259">
        <v>853</v>
      </c>
      <c r="C22" s="259"/>
      <c r="D22" s="259" t="s">
        <v>237</v>
      </c>
      <c r="E22" s="260">
        <f>E23</f>
        <v>82200</v>
      </c>
    </row>
    <row r="23" spans="1:5" ht="25.5" customHeight="1">
      <c r="A23" s="62"/>
      <c r="B23" s="63"/>
      <c r="C23" s="63">
        <v>85311</v>
      </c>
      <c r="D23" s="63" t="s">
        <v>0</v>
      </c>
      <c r="E23" s="200">
        <f>E24</f>
        <v>82200</v>
      </c>
    </row>
    <row r="24" spans="1:5" ht="27" customHeight="1">
      <c r="A24" s="62"/>
      <c r="B24" s="63"/>
      <c r="C24" s="63"/>
      <c r="D24" s="169" t="s">
        <v>1</v>
      </c>
      <c r="E24" s="203">
        <v>82200</v>
      </c>
    </row>
    <row r="25" spans="1:5" s="261" customFormat="1" ht="29.25" customHeight="1">
      <c r="A25" s="258">
        <v>3</v>
      </c>
      <c r="B25" s="259">
        <v>854</v>
      </c>
      <c r="C25" s="259"/>
      <c r="D25" s="262" t="s">
        <v>239</v>
      </c>
      <c r="E25" s="263">
        <f>E26+E28</f>
        <v>775000</v>
      </c>
    </row>
    <row r="26" spans="1:5" ht="33" customHeight="1">
      <c r="A26" s="62"/>
      <c r="B26" s="63"/>
      <c r="C26" s="63">
        <v>85407</v>
      </c>
      <c r="D26" s="153" t="s">
        <v>240</v>
      </c>
      <c r="E26" s="204">
        <f>E27</f>
        <v>5000</v>
      </c>
    </row>
    <row r="27" spans="1:5" ht="39.75" customHeight="1">
      <c r="A27" s="62"/>
      <c r="B27" s="63"/>
      <c r="C27" s="63"/>
      <c r="D27" s="184" t="s">
        <v>451</v>
      </c>
      <c r="E27" s="203">
        <v>5000</v>
      </c>
    </row>
    <row r="28" spans="1:5" ht="25.5" customHeight="1">
      <c r="A28" s="62"/>
      <c r="B28" s="62"/>
      <c r="C28" s="63">
        <v>85410</v>
      </c>
      <c r="D28" s="63" t="s">
        <v>290</v>
      </c>
      <c r="E28" s="200">
        <f>E29</f>
        <v>770000</v>
      </c>
    </row>
    <row r="29" spans="1:5" ht="24" customHeight="1">
      <c r="A29" s="62"/>
      <c r="B29" s="62"/>
      <c r="C29" s="62"/>
      <c r="D29" s="62" t="s">
        <v>254</v>
      </c>
      <c r="E29" s="201">
        <v>770000</v>
      </c>
    </row>
    <row r="30" spans="1:5" s="261" customFormat="1" ht="24.75" customHeight="1">
      <c r="A30" s="453" t="s">
        <v>122</v>
      </c>
      <c r="B30" s="453"/>
      <c r="C30" s="453"/>
      <c r="D30" s="453"/>
      <c r="E30" s="260">
        <f>E25+E22+E5</f>
        <v>2272080</v>
      </c>
    </row>
    <row r="31" ht="12" customHeight="1"/>
    <row r="32" ht="3" customHeight="1" hidden="1">
      <c r="A32" s="37"/>
    </row>
    <row r="33" ht="12.75" hidden="1">
      <c r="A33" s="36"/>
    </row>
    <row r="34" ht="12.75" hidden="1"/>
    <row r="35" ht="12.75">
      <c r="A35" s="36"/>
    </row>
    <row r="37" spans="3:4" ht="29.25" customHeight="1">
      <c r="C37" s="64"/>
      <c r="D37" s="188"/>
    </row>
    <row r="38" spans="3:4" ht="32.25" customHeight="1">
      <c r="C38" s="64"/>
      <c r="D38" s="187"/>
    </row>
    <row r="39" spans="3:4" ht="30.75" customHeight="1">
      <c r="C39" s="65"/>
      <c r="D39" s="187"/>
    </row>
    <row r="40" spans="3:4" ht="30.75" customHeight="1">
      <c r="C40" s="65"/>
      <c r="D40" s="187"/>
    </row>
    <row r="41" spans="3:4" ht="28.5" customHeight="1">
      <c r="C41" s="65"/>
      <c r="D41" s="187"/>
    </row>
  </sheetData>
  <sheetProtection/>
  <mergeCells count="2">
    <mergeCell ref="A1:E1"/>
    <mergeCell ref="A30:D30"/>
  </mergeCells>
  <printOptions horizontalCentered="1"/>
  <pageMargins left="0.5511811023622047" right="0.5118110236220472" top="1.614173228346456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&amp;R&amp;9Załącznik Nr 6 do 
Uchwały Nr XXV/142/2013
Rady Powiatu w Sochaczewie
z dnia 30 grudnia 2013r.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5.25390625" style="0" customWidth="1"/>
    <col min="2" max="2" width="16.375" style="0" customWidth="1"/>
    <col min="4" max="4" width="47.875" style="0" customWidth="1"/>
    <col min="5" max="5" width="14.875" style="0" customWidth="1"/>
  </cols>
  <sheetData>
    <row r="1" spans="1:5" ht="48.75" customHeight="1">
      <c r="A1" s="447" t="s">
        <v>606</v>
      </c>
      <c r="B1" s="447"/>
      <c r="C1" s="447"/>
      <c r="D1" s="447"/>
      <c r="E1" s="447"/>
    </row>
    <row r="2" spans="4:5" ht="19.5" customHeight="1">
      <c r="D2" s="5"/>
      <c r="E2" s="5"/>
    </row>
    <row r="3" spans="4:5" ht="19.5" customHeight="1">
      <c r="D3" s="1"/>
      <c r="E3" s="6" t="s">
        <v>55</v>
      </c>
    </row>
    <row r="4" spans="1:5" ht="19.5" customHeight="1">
      <c r="A4" s="12" t="s">
        <v>68</v>
      </c>
      <c r="B4" s="12" t="s">
        <v>27</v>
      </c>
      <c r="C4" s="12" t="s">
        <v>28</v>
      </c>
      <c r="D4" s="12" t="s">
        <v>29</v>
      </c>
      <c r="E4" s="12" t="s">
        <v>56</v>
      </c>
    </row>
    <row r="5" spans="1:5" s="34" customFormat="1" ht="7.5" customHeight="1">
      <c r="A5" s="14">
        <v>1</v>
      </c>
      <c r="B5" s="14">
        <v>2</v>
      </c>
      <c r="C5" s="14">
        <v>3</v>
      </c>
      <c r="D5" s="14">
        <v>5</v>
      </c>
      <c r="E5" s="14">
        <v>6</v>
      </c>
    </row>
    <row r="6" spans="1:5" s="34" customFormat="1" ht="38.25" customHeight="1">
      <c r="A6" s="457" t="s">
        <v>2</v>
      </c>
      <c r="B6" s="458"/>
      <c r="C6" s="458"/>
      <c r="D6" s="186" t="s">
        <v>3</v>
      </c>
      <c r="E6" s="199"/>
    </row>
    <row r="7" spans="1:5" s="34" customFormat="1" ht="38.25" customHeight="1">
      <c r="A7" s="183">
        <v>1</v>
      </c>
      <c r="B7" s="40">
        <v>150</v>
      </c>
      <c r="C7" s="40">
        <v>15011</v>
      </c>
      <c r="D7" s="40" t="s">
        <v>575</v>
      </c>
      <c r="E7" s="368">
        <v>104265</v>
      </c>
    </row>
    <row r="8" spans="1:5" s="34" customFormat="1" ht="38.25" customHeight="1">
      <c r="A8" s="183">
        <v>2</v>
      </c>
      <c r="B8" s="40">
        <v>750</v>
      </c>
      <c r="C8" s="40">
        <v>75095</v>
      </c>
      <c r="D8" s="40" t="s">
        <v>575</v>
      </c>
      <c r="E8" s="199">
        <v>20643</v>
      </c>
    </row>
    <row r="9" spans="1:5" s="34" customFormat="1" ht="62.25" customHeight="1">
      <c r="A9" s="183">
        <v>3</v>
      </c>
      <c r="B9" s="40">
        <v>852</v>
      </c>
      <c r="C9" s="40">
        <v>85201</v>
      </c>
      <c r="D9" s="40" t="s">
        <v>637</v>
      </c>
      <c r="E9" s="199">
        <v>112706</v>
      </c>
    </row>
    <row r="10" spans="1:5" s="34" customFormat="1" ht="62.25" customHeight="1">
      <c r="A10" s="183">
        <v>4</v>
      </c>
      <c r="B10" s="40">
        <v>852</v>
      </c>
      <c r="C10" s="40">
        <v>85204</v>
      </c>
      <c r="D10" s="40" t="s">
        <v>638</v>
      </c>
      <c r="E10" s="199">
        <v>190000</v>
      </c>
    </row>
    <row r="11" spans="1:5" s="34" customFormat="1" ht="54.75" customHeight="1">
      <c r="A11" s="183">
        <v>5</v>
      </c>
      <c r="B11" s="40">
        <v>853</v>
      </c>
      <c r="C11" s="40">
        <v>85321</v>
      </c>
      <c r="D11" s="40" t="s">
        <v>591</v>
      </c>
      <c r="E11" s="199">
        <v>102000</v>
      </c>
    </row>
    <row r="12" spans="1:5" ht="51" customHeight="1">
      <c r="A12" s="18">
        <v>6</v>
      </c>
      <c r="B12" s="18">
        <v>921</v>
      </c>
      <c r="C12" s="18">
        <v>92116</v>
      </c>
      <c r="D12" s="40" t="s">
        <v>592</v>
      </c>
      <c r="E12" s="199">
        <v>55000</v>
      </c>
    </row>
    <row r="13" spans="1:5" ht="30" customHeight="1">
      <c r="A13" s="457" t="s">
        <v>4</v>
      </c>
      <c r="B13" s="459"/>
      <c r="C13" s="459"/>
      <c r="D13" s="186" t="s">
        <v>5</v>
      </c>
      <c r="E13" s="199"/>
    </row>
    <row r="14" spans="1:5" ht="72.75" customHeight="1">
      <c r="A14" s="18">
        <v>7</v>
      </c>
      <c r="B14" s="18">
        <v>851</v>
      </c>
      <c r="C14" s="18">
        <v>85153</v>
      </c>
      <c r="D14" s="40" t="s">
        <v>576</v>
      </c>
      <c r="E14" s="199">
        <v>40000</v>
      </c>
    </row>
    <row r="15" spans="1:5" s="245" customFormat="1" ht="30" customHeight="1">
      <c r="A15" s="456" t="s">
        <v>122</v>
      </c>
      <c r="B15" s="456"/>
      <c r="C15" s="456"/>
      <c r="D15" s="456"/>
      <c r="E15" s="264">
        <f>SUM(E7:E14)</f>
        <v>624614</v>
      </c>
    </row>
    <row r="16" ht="12.75">
      <c r="E16" s="39"/>
    </row>
    <row r="17" ht="12.75">
      <c r="A17" s="36"/>
    </row>
    <row r="20" spans="2:5" ht="24.75" customHeight="1">
      <c r="B20" s="29"/>
      <c r="D20" s="451"/>
      <c r="E20" s="452"/>
    </row>
    <row r="21" spans="2:4" ht="25.5" customHeight="1">
      <c r="B21" s="29"/>
      <c r="D21" s="29"/>
    </row>
    <row r="22" ht="34.5" customHeight="1"/>
    <row r="23" ht="27.75" customHeight="1"/>
    <row r="24" ht="25.5" customHeight="1"/>
  </sheetData>
  <sheetProtection/>
  <mergeCells count="5">
    <mergeCell ref="A1:E1"/>
    <mergeCell ref="A15:D15"/>
    <mergeCell ref="D20:E20"/>
    <mergeCell ref="A6:C6"/>
    <mergeCell ref="A13:C1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do 
Uchwały Nr XXV/142/2013
Rady Powiatu w Sochaczewie
z dnia 30 grudnia 2013r.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D23" sqref="D2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6.375" style="0" customWidth="1"/>
    <col min="4" max="4" width="33.75390625" style="0" customWidth="1"/>
    <col min="5" max="5" width="10.75390625" style="0" customWidth="1"/>
    <col min="6" max="6" width="11.375" style="0" customWidth="1"/>
    <col min="7" max="7" width="12.625" style="0" customWidth="1"/>
    <col min="8" max="8" width="10.25390625" style="0" customWidth="1"/>
    <col min="9" max="9" width="19.125" style="0" customWidth="1"/>
    <col min="10" max="10" width="12.125" style="0" customWidth="1"/>
    <col min="11" max="11" width="13.75390625" style="0" customWidth="1"/>
  </cols>
  <sheetData>
    <row r="1" spans="1:11" ht="18">
      <c r="A1" s="455" t="s">
        <v>635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6" t="s">
        <v>55</v>
      </c>
    </row>
    <row r="3" spans="1:11" ht="12.75">
      <c r="A3" s="469" t="s">
        <v>68</v>
      </c>
      <c r="B3" s="469" t="s">
        <v>27</v>
      </c>
      <c r="C3" s="469" t="s">
        <v>54</v>
      </c>
      <c r="D3" s="463" t="s">
        <v>130</v>
      </c>
      <c r="E3" s="463" t="s">
        <v>125</v>
      </c>
      <c r="F3" s="472" t="s">
        <v>75</v>
      </c>
      <c r="G3" s="473"/>
      <c r="H3" s="473"/>
      <c r="I3" s="473"/>
      <c r="J3" s="474"/>
      <c r="K3" s="463" t="s">
        <v>128</v>
      </c>
    </row>
    <row r="4" spans="1:11" ht="12.75">
      <c r="A4" s="470"/>
      <c r="B4" s="470"/>
      <c r="C4" s="470"/>
      <c r="D4" s="464"/>
      <c r="E4" s="464"/>
      <c r="F4" s="463" t="s">
        <v>607</v>
      </c>
      <c r="G4" s="472" t="s">
        <v>148</v>
      </c>
      <c r="H4" s="473"/>
      <c r="I4" s="473"/>
      <c r="J4" s="474"/>
      <c r="K4" s="464"/>
    </row>
    <row r="5" spans="1:11" ht="12.75">
      <c r="A5" s="470"/>
      <c r="B5" s="470"/>
      <c r="C5" s="470"/>
      <c r="D5" s="464"/>
      <c r="E5" s="464"/>
      <c r="F5" s="464"/>
      <c r="G5" s="463" t="s">
        <v>129</v>
      </c>
      <c r="H5" s="463" t="s">
        <v>111</v>
      </c>
      <c r="I5" s="463" t="s">
        <v>131</v>
      </c>
      <c r="J5" s="463" t="s">
        <v>112</v>
      </c>
      <c r="K5" s="464"/>
    </row>
    <row r="6" spans="1:11" ht="12.75">
      <c r="A6" s="470"/>
      <c r="B6" s="470"/>
      <c r="C6" s="470"/>
      <c r="D6" s="464"/>
      <c r="E6" s="464"/>
      <c r="F6" s="464"/>
      <c r="G6" s="464"/>
      <c r="H6" s="464"/>
      <c r="I6" s="464"/>
      <c r="J6" s="464"/>
      <c r="K6" s="464"/>
    </row>
    <row r="7" spans="1:11" ht="42" customHeight="1">
      <c r="A7" s="471"/>
      <c r="B7" s="471"/>
      <c r="C7" s="471"/>
      <c r="D7" s="465"/>
      <c r="E7" s="465"/>
      <c r="F7" s="465"/>
      <c r="G7" s="465"/>
      <c r="H7" s="465"/>
      <c r="I7" s="465"/>
      <c r="J7" s="465"/>
      <c r="K7" s="465"/>
    </row>
    <row r="8" spans="1:11" ht="12.75">
      <c r="A8" s="90">
        <v>1</v>
      </c>
      <c r="B8" s="90">
        <v>2</v>
      </c>
      <c r="C8" s="90">
        <v>3</v>
      </c>
      <c r="D8" s="90">
        <v>5</v>
      </c>
      <c r="E8" s="90">
        <v>6</v>
      </c>
      <c r="F8" s="90">
        <v>7</v>
      </c>
      <c r="G8" s="90">
        <v>8</v>
      </c>
      <c r="H8" s="90">
        <v>9</v>
      </c>
      <c r="I8" s="91">
        <v>10</v>
      </c>
      <c r="J8" s="90">
        <v>11</v>
      </c>
      <c r="K8" s="90">
        <v>12</v>
      </c>
    </row>
    <row r="9" spans="1:11" ht="45.75" customHeight="1">
      <c r="A9" s="148">
        <v>1</v>
      </c>
      <c r="B9" s="93">
        <v>600</v>
      </c>
      <c r="C9" s="93">
        <v>60014</v>
      </c>
      <c r="D9" s="148" t="s">
        <v>577</v>
      </c>
      <c r="E9" s="94">
        <v>5000</v>
      </c>
      <c r="F9" s="94">
        <v>5000</v>
      </c>
      <c r="G9" s="94">
        <v>5000</v>
      </c>
      <c r="H9" s="94"/>
      <c r="I9" s="222" t="s">
        <v>556</v>
      </c>
      <c r="J9" s="94"/>
      <c r="K9" s="92" t="s">
        <v>346</v>
      </c>
    </row>
    <row r="10" spans="1:11" ht="45.75" customHeight="1">
      <c r="A10" s="148">
        <v>2</v>
      </c>
      <c r="B10" s="93">
        <v>600</v>
      </c>
      <c r="C10" s="93">
        <v>60014</v>
      </c>
      <c r="D10" s="148" t="s">
        <v>639</v>
      </c>
      <c r="E10" s="211">
        <v>280000</v>
      </c>
      <c r="F10" s="211">
        <v>280000</v>
      </c>
      <c r="G10" s="211">
        <v>140000</v>
      </c>
      <c r="H10" s="211"/>
      <c r="I10" s="222" t="s">
        <v>617</v>
      </c>
      <c r="J10" s="211"/>
      <c r="K10" s="92" t="s">
        <v>346</v>
      </c>
    </row>
    <row r="11" spans="1:11" ht="51">
      <c r="A11" s="148">
        <v>3</v>
      </c>
      <c r="B11" s="93">
        <v>600</v>
      </c>
      <c r="C11" s="93">
        <v>60014</v>
      </c>
      <c r="D11" s="148" t="s">
        <v>640</v>
      </c>
      <c r="E11" s="211">
        <v>120000</v>
      </c>
      <c r="F11" s="211">
        <v>120000</v>
      </c>
      <c r="G11" s="211">
        <v>60000</v>
      </c>
      <c r="H11" s="211"/>
      <c r="I11" s="222" t="s">
        <v>616</v>
      </c>
      <c r="J11" s="211"/>
      <c r="K11" s="92" t="s">
        <v>346</v>
      </c>
    </row>
    <row r="12" spans="1:11" ht="45.75" customHeight="1">
      <c r="A12" s="148">
        <v>4</v>
      </c>
      <c r="B12" s="93">
        <v>600</v>
      </c>
      <c r="C12" s="93">
        <v>60014</v>
      </c>
      <c r="D12" s="148" t="s">
        <v>641</v>
      </c>
      <c r="E12" s="211">
        <v>40000</v>
      </c>
      <c r="F12" s="211">
        <v>40000</v>
      </c>
      <c r="G12" s="211">
        <v>20000</v>
      </c>
      <c r="H12" s="211"/>
      <c r="I12" s="222" t="s">
        <v>618</v>
      </c>
      <c r="J12" s="211"/>
      <c r="K12" s="92" t="s">
        <v>346</v>
      </c>
    </row>
    <row r="13" spans="1:11" ht="45.75" customHeight="1">
      <c r="A13" s="148">
        <v>5</v>
      </c>
      <c r="B13" s="93">
        <v>600</v>
      </c>
      <c r="C13" s="93">
        <v>60014</v>
      </c>
      <c r="D13" s="148" t="s">
        <v>645</v>
      </c>
      <c r="E13" s="369">
        <v>150000</v>
      </c>
      <c r="F13" s="369">
        <v>150000</v>
      </c>
      <c r="G13" s="369">
        <v>150000</v>
      </c>
      <c r="H13" s="211"/>
      <c r="I13" s="222" t="s">
        <v>556</v>
      </c>
      <c r="J13" s="211"/>
      <c r="K13" s="92" t="s">
        <v>346</v>
      </c>
    </row>
    <row r="14" spans="1:11" ht="51">
      <c r="A14" s="148">
        <v>6</v>
      </c>
      <c r="B14" s="93">
        <v>600</v>
      </c>
      <c r="C14" s="93">
        <v>60014</v>
      </c>
      <c r="D14" s="148" t="s">
        <v>642</v>
      </c>
      <c r="E14" s="369">
        <v>155000</v>
      </c>
      <c r="F14" s="369">
        <v>155000</v>
      </c>
      <c r="G14" s="369">
        <v>155000</v>
      </c>
      <c r="H14" s="211"/>
      <c r="I14" s="222" t="s">
        <v>556</v>
      </c>
      <c r="J14" s="211"/>
      <c r="K14" s="92" t="s">
        <v>346</v>
      </c>
    </row>
    <row r="15" spans="1:11" ht="45.75" customHeight="1">
      <c r="A15" s="148">
        <v>7</v>
      </c>
      <c r="B15" s="93">
        <v>600</v>
      </c>
      <c r="C15" s="93">
        <v>60014</v>
      </c>
      <c r="D15" s="148" t="s">
        <v>619</v>
      </c>
      <c r="E15" s="369">
        <v>1990000</v>
      </c>
      <c r="F15" s="369">
        <v>1990000</v>
      </c>
      <c r="G15" s="369">
        <v>45000</v>
      </c>
      <c r="H15" s="211"/>
      <c r="I15" s="222" t="s">
        <v>623</v>
      </c>
      <c r="J15" s="211"/>
      <c r="K15" s="92" t="s">
        <v>346</v>
      </c>
    </row>
    <row r="16" spans="1:11" ht="51">
      <c r="A16" s="148">
        <v>8</v>
      </c>
      <c r="B16" s="93">
        <v>600</v>
      </c>
      <c r="C16" s="93">
        <v>60014</v>
      </c>
      <c r="D16" s="148" t="s">
        <v>644</v>
      </c>
      <c r="E16" s="211">
        <v>50000</v>
      </c>
      <c r="F16" s="211">
        <v>50000</v>
      </c>
      <c r="G16" s="211"/>
      <c r="H16" s="211"/>
      <c r="I16" s="222" t="s">
        <v>620</v>
      </c>
      <c r="J16" s="211"/>
      <c r="K16" s="92" t="s">
        <v>346</v>
      </c>
    </row>
    <row r="17" spans="1:11" ht="45.75" customHeight="1">
      <c r="A17" s="148">
        <v>9</v>
      </c>
      <c r="B17" s="93">
        <v>600</v>
      </c>
      <c r="C17" s="93">
        <v>60014</v>
      </c>
      <c r="D17" s="148" t="s">
        <v>643</v>
      </c>
      <c r="E17" s="211">
        <v>300000</v>
      </c>
      <c r="F17" s="211">
        <v>300000</v>
      </c>
      <c r="G17" s="369">
        <v>150000</v>
      </c>
      <c r="H17" s="211"/>
      <c r="I17" s="222" t="s">
        <v>621</v>
      </c>
      <c r="J17" s="211"/>
      <c r="K17" s="92" t="s">
        <v>346</v>
      </c>
    </row>
    <row r="18" spans="1:11" ht="63.75">
      <c r="A18" s="148">
        <v>10</v>
      </c>
      <c r="B18" s="93">
        <v>600</v>
      </c>
      <c r="C18" s="93">
        <v>60014</v>
      </c>
      <c r="D18" s="148" t="s">
        <v>622</v>
      </c>
      <c r="E18" s="369">
        <v>880000</v>
      </c>
      <c r="F18" s="369">
        <v>880000</v>
      </c>
      <c r="G18" s="369">
        <v>220000</v>
      </c>
      <c r="H18" s="211"/>
      <c r="I18" s="222" t="s">
        <v>624</v>
      </c>
      <c r="J18" s="211"/>
      <c r="K18" s="92" t="s">
        <v>346</v>
      </c>
    </row>
    <row r="19" spans="1:11" ht="45.75" customHeight="1">
      <c r="A19" s="148">
        <v>11</v>
      </c>
      <c r="B19" s="93">
        <v>600</v>
      </c>
      <c r="C19" s="93">
        <v>60014</v>
      </c>
      <c r="D19" s="148" t="s">
        <v>646</v>
      </c>
      <c r="E19" s="369">
        <v>200000</v>
      </c>
      <c r="F19" s="211">
        <v>200000</v>
      </c>
      <c r="G19" s="211">
        <v>200000</v>
      </c>
      <c r="H19" s="211"/>
      <c r="I19" s="222" t="s">
        <v>556</v>
      </c>
      <c r="J19" s="211"/>
      <c r="K19" s="92" t="s">
        <v>346</v>
      </c>
    </row>
    <row r="20" spans="1:11" ht="51.75" customHeight="1">
      <c r="A20" s="148">
        <v>12</v>
      </c>
      <c r="B20" s="93">
        <v>852</v>
      </c>
      <c r="C20" s="93">
        <v>85201</v>
      </c>
      <c r="D20" s="148" t="s">
        <v>610</v>
      </c>
      <c r="E20" s="211">
        <v>10000</v>
      </c>
      <c r="F20" s="211">
        <v>10000</v>
      </c>
      <c r="G20" s="211">
        <v>10000</v>
      </c>
      <c r="H20" s="211"/>
      <c r="I20" s="222" t="s">
        <v>556</v>
      </c>
      <c r="J20" s="211"/>
      <c r="K20" s="92" t="s">
        <v>346</v>
      </c>
    </row>
    <row r="21" spans="1:11" ht="41.25" customHeight="1">
      <c r="A21" s="148">
        <v>13</v>
      </c>
      <c r="B21" s="93">
        <v>750</v>
      </c>
      <c r="C21" s="93">
        <v>75020</v>
      </c>
      <c r="D21" s="148" t="s">
        <v>579</v>
      </c>
      <c r="E21" s="94">
        <v>35000</v>
      </c>
      <c r="F21" s="94">
        <v>35000</v>
      </c>
      <c r="G21" s="94">
        <v>35000</v>
      </c>
      <c r="H21" s="94"/>
      <c r="I21" s="222" t="s">
        <v>557</v>
      </c>
      <c r="J21" s="211"/>
      <c r="K21" s="92" t="s">
        <v>346</v>
      </c>
    </row>
    <row r="22" spans="1:11" ht="70.5" customHeight="1">
      <c r="A22" s="148">
        <v>14</v>
      </c>
      <c r="B22" s="93">
        <v>750</v>
      </c>
      <c r="C22" s="93">
        <v>75020</v>
      </c>
      <c r="D22" s="148" t="s">
        <v>649</v>
      </c>
      <c r="E22" s="94">
        <v>3095176</v>
      </c>
      <c r="F22" s="94">
        <v>3095176</v>
      </c>
      <c r="G22" s="94">
        <v>100000</v>
      </c>
      <c r="H22" s="94">
        <v>1065330</v>
      </c>
      <c r="I22" s="222" t="s">
        <v>632</v>
      </c>
      <c r="J22" s="94"/>
      <c r="K22" s="92" t="s">
        <v>346</v>
      </c>
    </row>
    <row r="23" spans="1:11" ht="70.5" customHeight="1">
      <c r="A23" s="148">
        <v>15</v>
      </c>
      <c r="B23" s="93">
        <v>600</v>
      </c>
      <c r="C23" s="93">
        <v>60014</v>
      </c>
      <c r="D23" s="148" t="s">
        <v>651</v>
      </c>
      <c r="E23" s="94">
        <v>450000</v>
      </c>
      <c r="F23" s="94">
        <v>450000</v>
      </c>
      <c r="G23" s="94"/>
      <c r="H23" s="94"/>
      <c r="I23" s="222" t="s">
        <v>650</v>
      </c>
      <c r="J23" s="94"/>
      <c r="K23" s="92" t="s">
        <v>346</v>
      </c>
    </row>
    <row r="24" spans="1:11" ht="12.75">
      <c r="A24" s="466" t="s">
        <v>343</v>
      </c>
      <c r="B24" s="467"/>
      <c r="C24" s="467"/>
      <c r="D24" s="468"/>
      <c r="E24" s="265">
        <f>SUM(E9:E23)</f>
        <v>7760176</v>
      </c>
      <c r="F24" s="265">
        <f>SUM(F9:F23)</f>
        <v>7760176</v>
      </c>
      <c r="G24" s="265">
        <f>SUM(G9:G23)</f>
        <v>1290000</v>
      </c>
      <c r="H24" s="265">
        <f>SUM(H9:H23)</f>
        <v>1065330</v>
      </c>
      <c r="I24" s="265">
        <v>5404846</v>
      </c>
      <c r="J24" s="265">
        <v>0</v>
      </c>
      <c r="K24" s="266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74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71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 t="s">
        <v>72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 t="s">
        <v>73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36" t="s">
        <v>151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15">
    <mergeCell ref="E3:E7"/>
    <mergeCell ref="F3:J3"/>
    <mergeCell ref="K3:K7"/>
    <mergeCell ref="F4:F7"/>
    <mergeCell ref="G4:J4"/>
    <mergeCell ref="G5:G7"/>
    <mergeCell ref="H5:H7"/>
    <mergeCell ref="I5:I7"/>
    <mergeCell ref="J5:J7"/>
    <mergeCell ref="A24:D24"/>
    <mergeCell ref="A1:K1"/>
    <mergeCell ref="A3:A7"/>
    <mergeCell ref="B3:B7"/>
    <mergeCell ref="C3:C7"/>
    <mergeCell ref="D3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 
Uchwały Nr XXV/142/2013
Rady Powiatu w Sochaczewie
z dnia 30 grudnia 2013r.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7.00390625" style="0" customWidth="1"/>
    <col min="2" max="2" width="40.375" style="0" customWidth="1"/>
    <col min="3" max="3" width="20.00390625" style="0" customWidth="1"/>
    <col min="4" max="4" width="20.125" style="0" customWidth="1"/>
  </cols>
  <sheetData>
    <row r="1" ht="27.75" customHeight="1"/>
    <row r="2" spans="1:4" ht="51" customHeight="1">
      <c r="A2" s="460" t="s">
        <v>636</v>
      </c>
      <c r="B2" s="460"/>
      <c r="C2" s="460"/>
      <c r="D2" s="460"/>
    </row>
    <row r="3" ht="21" customHeight="1"/>
    <row r="4" spans="1:4" ht="54.75" customHeight="1">
      <c r="A4" s="233" t="s">
        <v>562</v>
      </c>
      <c r="B4" s="234" t="s">
        <v>563</v>
      </c>
      <c r="C4" s="233" t="s">
        <v>357</v>
      </c>
      <c r="D4" s="233" t="s">
        <v>31</v>
      </c>
    </row>
    <row r="5" spans="1:4" ht="12.75">
      <c r="A5" s="235">
        <v>1</v>
      </c>
      <c r="B5" s="235">
        <v>2</v>
      </c>
      <c r="C5" s="235">
        <v>3</v>
      </c>
      <c r="D5" s="235">
        <v>4</v>
      </c>
    </row>
    <row r="6" spans="1:4" ht="51.75" customHeight="1">
      <c r="A6" s="16">
        <v>1</v>
      </c>
      <c r="B6" s="183" t="s">
        <v>589</v>
      </c>
      <c r="C6" s="236">
        <v>97020</v>
      </c>
      <c r="D6" s="236">
        <v>97020</v>
      </c>
    </row>
    <row r="7" spans="1:4" ht="57.75" customHeight="1">
      <c r="A7" s="16">
        <v>2</v>
      </c>
      <c r="B7" s="183" t="s">
        <v>590</v>
      </c>
      <c r="C7" s="236">
        <v>192050</v>
      </c>
      <c r="D7" s="236">
        <v>192050</v>
      </c>
    </row>
    <row r="8" spans="1:4" s="269" customFormat="1" ht="38.25" customHeight="1">
      <c r="A8" s="461" t="s">
        <v>122</v>
      </c>
      <c r="B8" s="462"/>
      <c r="C8" s="270">
        <f>SUM(C6:C7)</f>
        <v>289070</v>
      </c>
      <c r="D8" s="270">
        <f>SUM(D6:D7)</f>
        <v>289070</v>
      </c>
    </row>
  </sheetData>
  <sheetProtection/>
  <mergeCells count="2">
    <mergeCell ref="A2:D2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&amp;RZałącznik Nr 9 do 
Uchwały Nr XXV/142/2013
Rady Powiatu w Sochaczewie
z dnia 30 grudnia 2013r.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455" t="s">
        <v>492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</row>
    <row r="2" spans="1:16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6" t="s">
        <v>55</v>
      </c>
    </row>
    <row r="3" spans="1:16" s="20" customFormat="1" ht="19.5" customHeight="1">
      <c r="A3" s="478" t="s">
        <v>27</v>
      </c>
      <c r="B3" s="478" t="s">
        <v>54</v>
      </c>
      <c r="C3" s="478" t="s">
        <v>127</v>
      </c>
      <c r="D3" s="475" t="s">
        <v>113</v>
      </c>
      <c r="E3" s="475" t="s">
        <v>125</v>
      </c>
      <c r="F3" s="475" t="s">
        <v>411</v>
      </c>
      <c r="G3" s="475" t="s">
        <v>413</v>
      </c>
      <c r="H3" s="475" t="s">
        <v>498</v>
      </c>
      <c r="I3" s="485" t="s">
        <v>75</v>
      </c>
      <c r="J3" s="486"/>
      <c r="K3" s="486"/>
      <c r="L3" s="486"/>
      <c r="M3" s="486"/>
      <c r="N3" s="486"/>
      <c r="O3" s="487"/>
      <c r="P3" s="475" t="s">
        <v>128</v>
      </c>
    </row>
    <row r="4" spans="1:16" s="20" customFormat="1" ht="19.5" customHeight="1">
      <c r="A4" s="479"/>
      <c r="B4" s="479"/>
      <c r="C4" s="479"/>
      <c r="D4" s="476"/>
      <c r="E4" s="476"/>
      <c r="F4" s="476"/>
      <c r="G4" s="481"/>
      <c r="H4" s="483"/>
      <c r="I4" s="475" t="s">
        <v>499</v>
      </c>
      <c r="J4" s="485" t="s">
        <v>148</v>
      </c>
      <c r="K4" s="486"/>
      <c r="L4" s="486"/>
      <c r="M4" s="487"/>
      <c r="N4" s="475" t="s">
        <v>412</v>
      </c>
      <c r="O4" s="475" t="s">
        <v>500</v>
      </c>
      <c r="P4" s="476"/>
    </row>
    <row r="5" spans="1:16" s="20" customFormat="1" ht="29.25" customHeight="1">
      <c r="A5" s="479"/>
      <c r="B5" s="479"/>
      <c r="C5" s="479"/>
      <c r="D5" s="476"/>
      <c r="E5" s="476"/>
      <c r="F5" s="476"/>
      <c r="G5" s="481"/>
      <c r="H5" s="483"/>
      <c r="I5" s="476"/>
      <c r="J5" s="475" t="s">
        <v>129</v>
      </c>
      <c r="K5" s="475" t="s">
        <v>111</v>
      </c>
      <c r="L5" s="475" t="s">
        <v>152</v>
      </c>
      <c r="M5" s="475" t="s">
        <v>112</v>
      </c>
      <c r="N5" s="476"/>
      <c r="O5" s="476"/>
      <c r="P5" s="476"/>
    </row>
    <row r="6" spans="1:16" s="20" customFormat="1" ht="19.5" customHeight="1">
      <c r="A6" s="479"/>
      <c r="B6" s="479"/>
      <c r="C6" s="479"/>
      <c r="D6" s="476"/>
      <c r="E6" s="476"/>
      <c r="F6" s="476"/>
      <c r="G6" s="481"/>
      <c r="H6" s="483"/>
      <c r="I6" s="476"/>
      <c r="J6" s="476"/>
      <c r="K6" s="476"/>
      <c r="L6" s="476"/>
      <c r="M6" s="476"/>
      <c r="N6" s="476"/>
      <c r="O6" s="476"/>
      <c r="P6" s="476"/>
    </row>
    <row r="7" spans="1:16" s="20" customFormat="1" ht="19.5" customHeight="1">
      <c r="A7" s="480"/>
      <c r="B7" s="480"/>
      <c r="C7" s="480"/>
      <c r="D7" s="477"/>
      <c r="E7" s="477"/>
      <c r="F7" s="477"/>
      <c r="G7" s="482"/>
      <c r="H7" s="484"/>
      <c r="I7" s="477"/>
      <c r="J7" s="477"/>
      <c r="K7" s="477"/>
      <c r="L7" s="477"/>
      <c r="M7" s="477"/>
      <c r="N7" s="477"/>
      <c r="O7" s="477"/>
      <c r="P7" s="477"/>
    </row>
    <row r="8" spans="1:16" ht="7.5" customHeight="1">
      <c r="A8" s="14">
        <v>2</v>
      </c>
      <c r="B8" s="14">
        <v>3</v>
      </c>
      <c r="C8" s="14">
        <v>4</v>
      </c>
      <c r="D8" s="14">
        <v>5</v>
      </c>
      <c r="E8" s="14">
        <v>6</v>
      </c>
      <c r="F8" s="14">
        <v>7</v>
      </c>
      <c r="G8" s="14">
        <v>8</v>
      </c>
      <c r="H8" s="14"/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</row>
    <row r="9" spans="1:16" ht="57.75" customHeight="1">
      <c r="A9" s="95">
        <v>600</v>
      </c>
      <c r="B9" s="95">
        <v>60014</v>
      </c>
      <c r="C9" s="95">
        <v>6050</v>
      </c>
      <c r="D9" s="96" t="s">
        <v>22</v>
      </c>
      <c r="E9" s="97">
        <v>1028308</v>
      </c>
      <c r="F9" s="97">
        <v>266700</v>
      </c>
      <c r="G9" s="97">
        <v>371608</v>
      </c>
      <c r="H9" s="97"/>
      <c r="I9" s="97">
        <v>390000</v>
      </c>
      <c r="J9" s="97">
        <v>195000</v>
      </c>
      <c r="K9" s="97"/>
      <c r="L9" s="98" t="s">
        <v>513</v>
      </c>
      <c r="M9" s="99"/>
      <c r="N9" s="97"/>
      <c r="O9" s="97"/>
      <c r="P9" s="96" t="s">
        <v>345</v>
      </c>
    </row>
    <row r="10" spans="1:16" ht="54" customHeight="1">
      <c r="A10" s="95">
        <v>801</v>
      </c>
      <c r="B10" s="95">
        <v>80130</v>
      </c>
      <c r="C10" s="95">
        <v>6050</v>
      </c>
      <c r="D10" s="96" t="s">
        <v>535</v>
      </c>
      <c r="E10" s="97">
        <v>3200000</v>
      </c>
      <c r="F10" s="97">
        <v>293115</v>
      </c>
      <c r="G10" s="97"/>
      <c r="H10" s="97"/>
      <c r="I10" s="97">
        <v>2906885</v>
      </c>
      <c r="J10" s="97">
        <v>666885</v>
      </c>
      <c r="K10" s="97"/>
      <c r="L10" s="98" t="s">
        <v>509</v>
      </c>
      <c r="M10" s="97">
        <v>2240000</v>
      </c>
      <c r="N10" s="97"/>
      <c r="O10" s="97"/>
      <c r="P10" s="96" t="s">
        <v>345</v>
      </c>
    </row>
    <row r="11" spans="1:16" ht="47.25" customHeight="1">
      <c r="A11" s="95">
        <v>600</v>
      </c>
      <c r="B11" s="95">
        <v>60014</v>
      </c>
      <c r="C11" s="95">
        <v>6060</v>
      </c>
      <c r="D11" s="96" t="s">
        <v>414</v>
      </c>
      <c r="E11" s="97">
        <v>320000</v>
      </c>
      <c r="F11" s="97"/>
      <c r="G11" s="97">
        <v>115082</v>
      </c>
      <c r="H11" s="97">
        <v>60000</v>
      </c>
      <c r="I11" s="97">
        <v>60000</v>
      </c>
      <c r="J11" s="97">
        <v>60000</v>
      </c>
      <c r="K11" s="97"/>
      <c r="L11" s="98" t="s">
        <v>509</v>
      </c>
      <c r="M11" s="97"/>
      <c r="N11" s="97">
        <v>84918</v>
      </c>
      <c r="O11" s="97"/>
      <c r="P11" s="96" t="s">
        <v>345</v>
      </c>
    </row>
    <row r="12" spans="1:16" ht="47.25" customHeight="1">
      <c r="A12" s="95">
        <v>600</v>
      </c>
      <c r="B12" s="95">
        <v>60014</v>
      </c>
      <c r="C12" s="95">
        <v>6050</v>
      </c>
      <c r="D12" s="96" t="s">
        <v>512</v>
      </c>
      <c r="E12" s="97">
        <v>1076000</v>
      </c>
      <c r="F12" s="97"/>
      <c r="G12" s="97"/>
      <c r="H12" s="97">
        <v>476000</v>
      </c>
      <c r="I12" s="97">
        <v>600000</v>
      </c>
      <c r="J12" s="97"/>
      <c r="K12" s="97"/>
      <c r="L12" s="98" t="s">
        <v>510</v>
      </c>
      <c r="M12" s="97"/>
      <c r="N12" s="97"/>
      <c r="O12" s="97"/>
      <c r="P12" s="96" t="s">
        <v>345</v>
      </c>
    </row>
    <row r="13" spans="1:16" ht="47.25" customHeight="1">
      <c r="A13" s="95">
        <v>801</v>
      </c>
      <c r="B13" s="95">
        <v>80130</v>
      </c>
      <c r="C13" s="95">
        <v>6050</v>
      </c>
      <c r="D13" s="96" t="s">
        <v>536</v>
      </c>
      <c r="E13" s="97">
        <v>1800000</v>
      </c>
      <c r="F13" s="97"/>
      <c r="G13" s="97"/>
      <c r="H13" s="97">
        <v>50000</v>
      </c>
      <c r="I13" s="97">
        <v>450000</v>
      </c>
      <c r="J13" s="97">
        <v>450000</v>
      </c>
      <c r="K13" s="97"/>
      <c r="L13" s="98" t="s">
        <v>509</v>
      </c>
      <c r="M13" s="97"/>
      <c r="N13" s="97">
        <v>1000000</v>
      </c>
      <c r="O13" s="97">
        <v>300000</v>
      </c>
      <c r="P13" s="96" t="s">
        <v>345</v>
      </c>
    </row>
    <row r="14" spans="1:16" ht="47.25" customHeight="1">
      <c r="A14" s="95">
        <v>600</v>
      </c>
      <c r="B14" s="95">
        <v>60014</v>
      </c>
      <c r="C14" s="95">
        <v>6050</v>
      </c>
      <c r="D14" s="96" t="s">
        <v>511</v>
      </c>
      <c r="E14" s="97">
        <v>3100000</v>
      </c>
      <c r="F14" s="97"/>
      <c r="G14" s="97"/>
      <c r="H14" s="97"/>
      <c r="I14" s="97">
        <v>100000</v>
      </c>
      <c r="J14" s="97">
        <v>100000</v>
      </c>
      <c r="K14" s="97"/>
      <c r="L14" s="98"/>
      <c r="M14" s="97"/>
      <c r="N14" s="97">
        <v>3000000</v>
      </c>
      <c r="O14" s="97"/>
      <c r="P14" s="96" t="s">
        <v>345</v>
      </c>
    </row>
    <row r="15" spans="1:16" ht="12.75">
      <c r="A15" s="47"/>
      <c r="B15" s="47"/>
      <c r="C15" s="47"/>
      <c r="D15" s="47"/>
      <c r="E15" s="100">
        <f>SUM(E9:E14)</f>
        <v>10524308</v>
      </c>
      <c r="F15" s="100">
        <f>SUM(F9:F11)</f>
        <v>559815</v>
      </c>
      <c r="G15" s="100">
        <f>SUM(G9:G11)</f>
        <v>486690</v>
      </c>
      <c r="H15" s="100">
        <f>SUM(H9:H14)</f>
        <v>586000</v>
      </c>
      <c r="I15" s="100">
        <f>SUM(I9:I14)</f>
        <v>4506885</v>
      </c>
      <c r="J15" s="100">
        <f>SUM(J9:J14)</f>
        <v>1471885</v>
      </c>
      <c r="K15" s="100"/>
      <c r="L15" s="100">
        <v>795000</v>
      </c>
      <c r="M15" s="100">
        <v>2240000</v>
      </c>
      <c r="N15" s="100">
        <f>SUM(N9:N14)</f>
        <v>4084918</v>
      </c>
      <c r="O15" s="100">
        <f>SUM(O9:O14)</f>
        <v>300000</v>
      </c>
      <c r="P15" s="15"/>
    </row>
    <row r="16" ht="12.75">
      <c r="A16" s="36" t="s">
        <v>151</v>
      </c>
    </row>
    <row r="18" spans="5:8" ht="25.5" customHeight="1">
      <c r="E18"/>
      <c r="F18" s="89"/>
      <c r="G18" s="89"/>
      <c r="H18" s="89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9" customWidth="1"/>
    <col min="2" max="2" width="19.625" style="9" customWidth="1"/>
    <col min="3" max="3" width="10.375" style="9" customWidth="1"/>
    <col min="4" max="4" width="11.25390625" style="9" customWidth="1"/>
    <col min="5" max="5" width="11.625" style="9" customWidth="1"/>
    <col min="6" max="6" width="17.75390625" style="9" customWidth="1"/>
    <col min="7" max="7" width="18.25390625" style="9" customWidth="1"/>
    <col min="8" max="9" width="10.875" style="9" customWidth="1"/>
    <col min="10" max="10" width="8.00390625" style="9" customWidth="1"/>
    <col min="11" max="11" width="7.00390625" style="9" customWidth="1"/>
    <col min="12" max="12" width="10.75390625" style="9" customWidth="1"/>
    <col min="13" max="13" width="11.00390625" style="9" customWidth="1"/>
    <col min="14" max="14" width="6.125" style="9" customWidth="1"/>
    <col min="15" max="15" width="8.375" style="9" customWidth="1"/>
    <col min="16" max="16" width="7.00390625" style="9" customWidth="1"/>
    <col min="17" max="17" width="11.00390625" style="9" customWidth="1"/>
    <col min="18" max="16384" width="10.25390625" style="9" customWidth="1"/>
  </cols>
  <sheetData>
    <row r="1" spans="1:17" ht="12.75">
      <c r="A1" s="495" t="s">
        <v>419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</row>
    <row r="2" spans="1:17" ht="7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1.25">
      <c r="A3" s="491" t="s">
        <v>68</v>
      </c>
      <c r="B3" s="491" t="s">
        <v>76</v>
      </c>
      <c r="C3" s="490" t="s">
        <v>77</v>
      </c>
      <c r="D3" s="490" t="s">
        <v>149</v>
      </c>
      <c r="E3" s="490" t="s">
        <v>118</v>
      </c>
      <c r="F3" s="491" t="s">
        <v>30</v>
      </c>
      <c r="G3" s="491"/>
      <c r="H3" s="491" t="s">
        <v>75</v>
      </c>
      <c r="I3" s="491"/>
      <c r="J3" s="491"/>
      <c r="K3" s="491"/>
      <c r="L3" s="491"/>
      <c r="M3" s="491"/>
      <c r="N3" s="491"/>
      <c r="O3" s="491"/>
      <c r="P3" s="491"/>
      <c r="Q3" s="491"/>
    </row>
    <row r="4" spans="1:17" ht="11.25">
      <c r="A4" s="491"/>
      <c r="B4" s="491"/>
      <c r="C4" s="490"/>
      <c r="D4" s="490"/>
      <c r="E4" s="490"/>
      <c r="F4" s="490" t="s">
        <v>115</v>
      </c>
      <c r="G4" s="490" t="s">
        <v>116</v>
      </c>
      <c r="H4" s="491" t="s">
        <v>379</v>
      </c>
      <c r="I4" s="491"/>
      <c r="J4" s="491"/>
      <c r="K4" s="491"/>
      <c r="L4" s="491"/>
      <c r="M4" s="491"/>
      <c r="N4" s="491"/>
      <c r="O4" s="491"/>
      <c r="P4" s="491"/>
      <c r="Q4" s="491"/>
    </row>
    <row r="5" spans="1:17" ht="11.25">
      <c r="A5" s="491"/>
      <c r="B5" s="491"/>
      <c r="C5" s="490"/>
      <c r="D5" s="490"/>
      <c r="E5" s="490"/>
      <c r="F5" s="490"/>
      <c r="G5" s="490"/>
      <c r="H5" s="490" t="s">
        <v>79</v>
      </c>
      <c r="I5" s="491" t="s">
        <v>80</v>
      </c>
      <c r="J5" s="491"/>
      <c r="K5" s="491"/>
      <c r="L5" s="491"/>
      <c r="M5" s="491"/>
      <c r="N5" s="491"/>
      <c r="O5" s="491"/>
      <c r="P5" s="491"/>
      <c r="Q5" s="491"/>
    </row>
    <row r="6" spans="1:17" ht="14.25" customHeight="1">
      <c r="A6" s="491"/>
      <c r="B6" s="491"/>
      <c r="C6" s="490"/>
      <c r="D6" s="490"/>
      <c r="E6" s="490"/>
      <c r="F6" s="490"/>
      <c r="G6" s="490"/>
      <c r="H6" s="490"/>
      <c r="I6" s="491" t="s">
        <v>81</v>
      </c>
      <c r="J6" s="491"/>
      <c r="K6" s="491"/>
      <c r="L6" s="491"/>
      <c r="M6" s="491" t="s">
        <v>78</v>
      </c>
      <c r="N6" s="491"/>
      <c r="O6" s="491"/>
      <c r="P6" s="491"/>
      <c r="Q6" s="491"/>
    </row>
    <row r="7" spans="1:17" ht="18" customHeight="1">
      <c r="A7" s="491"/>
      <c r="B7" s="491"/>
      <c r="C7" s="490"/>
      <c r="D7" s="490"/>
      <c r="E7" s="490"/>
      <c r="F7" s="490"/>
      <c r="G7" s="490"/>
      <c r="H7" s="490"/>
      <c r="I7" s="490" t="s">
        <v>82</v>
      </c>
      <c r="J7" s="491" t="s">
        <v>83</v>
      </c>
      <c r="K7" s="491"/>
      <c r="L7" s="491"/>
      <c r="M7" s="490" t="s">
        <v>84</v>
      </c>
      <c r="N7" s="490" t="s">
        <v>83</v>
      </c>
      <c r="O7" s="490"/>
      <c r="P7" s="490"/>
      <c r="Q7" s="490"/>
    </row>
    <row r="8" spans="1:17" ht="56.25" customHeight="1">
      <c r="A8" s="491"/>
      <c r="B8" s="491"/>
      <c r="C8" s="490"/>
      <c r="D8" s="490"/>
      <c r="E8" s="490"/>
      <c r="F8" s="490"/>
      <c r="G8" s="490"/>
      <c r="H8" s="490"/>
      <c r="I8" s="490"/>
      <c r="J8" s="116" t="s">
        <v>117</v>
      </c>
      <c r="K8" s="116" t="s">
        <v>85</v>
      </c>
      <c r="L8" s="116" t="s">
        <v>86</v>
      </c>
      <c r="M8" s="490"/>
      <c r="N8" s="116" t="s">
        <v>393</v>
      </c>
      <c r="O8" s="116" t="s">
        <v>394</v>
      </c>
      <c r="P8" s="116" t="s">
        <v>85</v>
      </c>
      <c r="Q8" s="116" t="s">
        <v>395</v>
      </c>
    </row>
    <row r="9" spans="1:17" ht="11.25" customHeight="1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3">
        <v>13</v>
      </c>
      <c r="N9" s="123">
        <v>14</v>
      </c>
      <c r="O9" s="123">
        <v>15</v>
      </c>
      <c r="P9" s="123">
        <v>16</v>
      </c>
      <c r="Q9" s="123">
        <v>17</v>
      </c>
    </row>
    <row r="10" spans="1:17" s="31" customFormat="1" ht="24" customHeight="1">
      <c r="A10" s="124">
        <v>1</v>
      </c>
      <c r="B10" s="142" t="s">
        <v>87</v>
      </c>
      <c r="C10" s="488" t="s">
        <v>59</v>
      </c>
      <c r="D10" s="488"/>
      <c r="E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ht="12" customHeight="1">
      <c r="A11" s="492"/>
      <c r="B11" s="133" t="s">
        <v>456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11.25" customHeight="1">
      <c r="A12" s="492"/>
      <c r="B12" s="133" t="s">
        <v>460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10.5" customHeight="1">
      <c r="A13" s="492"/>
      <c r="B13" s="133" t="s">
        <v>461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ht="10.5" customHeight="1">
      <c r="A14" s="492"/>
      <c r="B14" s="133" t="s">
        <v>432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ht="12" customHeight="1">
      <c r="A15" s="492"/>
      <c r="B15" s="126" t="s">
        <v>89</v>
      </c>
      <c r="C15" s="126" t="s">
        <v>42</v>
      </c>
      <c r="D15" s="166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7" ht="10.5" customHeight="1">
      <c r="A16" s="492"/>
      <c r="B16" s="126" t="s">
        <v>493</v>
      </c>
      <c r="C16" s="128"/>
      <c r="D16" s="166"/>
      <c r="E16" s="143"/>
      <c r="F16" s="145"/>
      <c r="G16" s="143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ht="13.5" customHeight="1">
      <c r="A17" s="492"/>
      <c r="B17" s="126" t="s">
        <v>417</v>
      </c>
      <c r="C17" s="128"/>
      <c r="D17" s="128"/>
      <c r="E17" s="126"/>
      <c r="F17" s="126"/>
      <c r="G17" s="126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ht="12" customHeight="1">
      <c r="A18" s="492"/>
      <c r="B18" s="126" t="s">
        <v>494</v>
      </c>
      <c r="C18" s="128"/>
      <c r="D18" s="128"/>
      <c r="E18" s="126"/>
      <c r="F18" s="126"/>
      <c r="G18" s="126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ht="14.25" customHeight="1">
      <c r="A19" s="492"/>
      <c r="B19" s="126" t="s">
        <v>495</v>
      </c>
      <c r="C19" s="128" t="s">
        <v>42</v>
      </c>
      <c r="D19" s="128"/>
      <c r="E19" s="126"/>
      <c r="F19" s="126"/>
      <c r="G19" s="126"/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7" ht="11.25" customHeight="1">
      <c r="A20" s="129" t="s">
        <v>90</v>
      </c>
      <c r="B20" s="126" t="s">
        <v>92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</row>
    <row r="21" spans="1:17" s="31" customFormat="1" ht="27" customHeight="1">
      <c r="A21" s="130">
        <v>2</v>
      </c>
      <c r="B21" s="132" t="s">
        <v>93</v>
      </c>
      <c r="C21" s="498" t="s">
        <v>59</v>
      </c>
      <c r="D21" s="499"/>
      <c r="E21" s="132"/>
      <c r="F21" s="132"/>
      <c r="G21" s="132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 ht="27.75" customHeight="1">
      <c r="A22" s="492"/>
      <c r="B22" s="133" t="s">
        <v>459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7" ht="15.75" customHeight="1">
      <c r="A23" s="492"/>
      <c r="B23" s="133" t="s">
        <v>479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7" ht="15" customHeight="1">
      <c r="A24" s="492"/>
      <c r="B24" s="133" t="s">
        <v>350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7" ht="14.25" customHeight="1">
      <c r="A25" s="492"/>
      <c r="B25" s="165" t="s">
        <v>480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7" ht="38.25">
      <c r="A26" s="492"/>
      <c r="B26" s="133" t="s">
        <v>89</v>
      </c>
      <c r="C26" s="126"/>
      <c r="D26" s="142" t="s">
        <v>418</v>
      </c>
      <c r="E26" s="205">
        <v>160654</v>
      </c>
      <c r="F26" s="205">
        <v>24098</v>
      </c>
      <c r="G26" s="205">
        <v>136556</v>
      </c>
      <c r="H26" s="205">
        <v>160654</v>
      </c>
      <c r="I26" s="205">
        <v>24098</v>
      </c>
      <c r="J26" s="205"/>
      <c r="K26" s="205"/>
      <c r="L26" s="205">
        <v>24092</v>
      </c>
      <c r="M26" s="205">
        <v>136556</v>
      </c>
      <c r="N26" s="205"/>
      <c r="O26" s="205"/>
      <c r="P26" s="205"/>
      <c r="Q26" s="205">
        <v>136556</v>
      </c>
    </row>
    <row r="27" spans="1:17" ht="37.5" customHeight="1">
      <c r="A27" s="492"/>
      <c r="B27" s="133" t="s">
        <v>496</v>
      </c>
      <c r="C27" s="128"/>
      <c r="D27" s="142" t="s">
        <v>418</v>
      </c>
      <c r="E27" s="205">
        <v>160654</v>
      </c>
      <c r="F27" s="205">
        <v>24098</v>
      </c>
      <c r="G27" s="205">
        <v>136556</v>
      </c>
      <c r="H27" s="206">
        <v>160654</v>
      </c>
      <c r="I27" s="206">
        <v>24098</v>
      </c>
      <c r="J27" s="206"/>
      <c r="K27" s="206"/>
      <c r="L27" s="206">
        <v>24092</v>
      </c>
      <c r="M27" s="206">
        <v>136556</v>
      </c>
      <c r="N27" s="206"/>
      <c r="O27" s="206"/>
      <c r="P27" s="206"/>
      <c r="Q27" s="206">
        <v>136556</v>
      </c>
    </row>
    <row r="28" spans="1:17" ht="14.25" customHeight="1">
      <c r="A28" s="492"/>
      <c r="B28" s="133" t="s">
        <v>417</v>
      </c>
      <c r="C28" s="128"/>
      <c r="D28" s="133"/>
      <c r="E28" s="134"/>
      <c r="F28" s="134"/>
      <c r="G28" s="134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1:17" ht="14.25" customHeight="1">
      <c r="A29" s="492"/>
      <c r="B29" s="133" t="s">
        <v>494</v>
      </c>
      <c r="C29" s="128"/>
      <c r="D29" s="128"/>
      <c r="E29" s="134"/>
      <c r="F29" s="134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</row>
    <row r="30" spans="1:17" ht="11.25" customHeight="1">
      <c r="A30" s="492"/>
      <c r="B30" s="133" t="s">
        <v>495</v>
      </c>
      <c r="C30" s="128"/>
      <c r="D30" s="128"/>
      <c r="E30" s="134"/>
      <c r="F30" s="134"/>
      <c r="G30" s="134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1:17" ht="13.5" customHeight="1">
      <c r="A31" s="493"/>
      <c r="B31" s="133" t="s">
        <v>351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</row>
    <row r="32" spans="1:17" ht="14.25" customHeight="1">
      <c r="A32" s="493"/>
      <c r="B32" s="133" t="s">
        <v>352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</row>
    <row r="33" spans="1:17" ht="13.5" customHeight="1">
      <c r="A33" s="493"/>
      <c r="B33" s="133" t="s">
        <v>353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</row>
    <row r="34" spans="1:17" ht="13.5" customHeight="1">
      <c r="A34" s="493"/>
      <c r="B34" s="133" t="s">
        <v>267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</row>
    <row r="35" spans="1:17" ht="14.25" customHeight="1">
      <c r="A35" s="493"/>
      <c r="B35" s="133" t="s">
        <v>268</v>
      </c>
      <c r="C35" s="128"/>
      <c r="D35" s="133"/>
      <c r="E35" s="138"/>
      <c r="F35" s="134"/>
      <c r="G35" s="134"/>
      <c r="H35" s="135"/>
      <c r="I35" s="135"/>
      <c r="J35" s="135"/>
      <c r="K35" s="135"/>
      <c r="L35" s="135"/>
      <c r="M35" s="135"/>
      <c r="N35" s="135"/>
      <c r="O35" s="135"/>
      <c r="P35" s="135"/>
      <c r="Q35" s="135"/>
    </row>
    <row r="36" spans="1:17" ht="12.75" customHeight="1">
      <c r="A36" s="493"/>
      <c r="B36" s="133" t="s">
        <v>497</v>
      </c>
      <c r="C36" s="128"/>
      <c r="D36" s="133"/>
      <c r="E36" s="134"/>
      <c r="F36" s="134"/>
      <c r="G36" s="134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3.5" customHeight="1">
      <c r="A37" s="493"/>
      <c r="B37" s="133" t="s">
        <v>412</v>
      </c>
      <c r="C37" s="128"/>
      <c r="D37" s="133"/>
      <c r="E37" s="134"/>
      <c r="F37" s="134"/>
      <c r="G37" s="134"/>
      <c r="H37" s="135"/>
      <c r="I37" s="135"/>
      <c r="J37" s="135"/>
      <c r="K37" s="135"/>
      <c r="L37" s="135"/>
      <c r="M37" s="135"/>
      <c r="N37" s="135"/>
      <c r="O37" s="135"/>
      <c r="P37" s="135"/>
      <c r="Q37" s="135"/>
    </row>
    <row r="38" spans="1:17" ht="11.25" customHeight="1">
      <c r="A38" s="493"/>
      <c r="B38" s="126" t="s">
        <v>412</v>
      </c>
      <c r="C38" s="128"/>
      <c r="D38" s="128"/>
      <c r="E38" s="134"/>
      <c r="F38" s="134"/>
      <c r="G38" s="134"/>
      <c r="H38" s="135"/>
      <c r="I38" s="135"/>
      <c r="J38" s="135"/>
      <c r="K38" s="135"/>
      <c r="L38" s="135"/>
      <c r="M38" s="135"/>
      <c r="N38" s="135"/>
      <c r="O38" s="135"/>
      <c r="P38" s="135"/>
      <c r="Q38" s="135"/>
    </row>
    <row r="39" spans="1:17" ht="13.5" customHeight="1">
      <c r="A39" s="494"/>
      <c r="B39" s="126" t="s">
        <v>430</v>
      </c>
      <c r="C39" s="128"/>
      <c r="D39" s="128"/>
      <c r="E39" s="134"/>
      <c r="F39" s="134"/>
      <c r="G39" s="134"/>
      <c r="H39" s="135"/>
      <c r="I39" s="135"/>
      <c r="J39" s="135"/>
      <c r="K39" s="135"/>
      <c r="L39" s="135"/>
      <c r="M39" s="135"/>
      <c r="N39" s="135"/>
      <c r="O39" s="135"/>
      <c r="P39" s="135"/>
      <c r="Q39" s="135"/>
    </row>
    <row r="40" spans="1:17" ht="14.25" customHeight="1" hidden="1">
      <c r="A40" s="139"/>
      <c r="B40" s="14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</row>
    <row r="41" spans="1:17" s="31" customFormat="1" ht="11.25" customHeight="1">
      <c r="A41" s="488" t="s">
        <v>96</v>
      </c>
      <c r="B41" s="488"/>
      <c r="C41" s="496"/>
      <c r="D41" s="497"/>
      <c r="E41" s="207">
        <v>160654</v>
      </c>
      <c r="F41" s="207">
        <v>24098</v>
      </c>
      <c r="G41" s="207">
        <v>136556</v>
      </c>
      <c r="H41" s="207">
        <v>160654</v>
      </c>
      <c r="I41" s="207">
        <v>24098</v>
      </c>
      <c r="J41" s="207"/>
      <c r="K41" s="207"/>
      <c r="L41" s="207">
        <v>24092</v>
      </c>
      <c r="M41" s="207">
        <v>136556</v>
      </c>
      <c r="N41" s="207"/>
      <c r="O41" s="207"/>
      <c r="P41" s="207"/>
      <c r="Q41" s="207">
        <v>136556</v>
      </c>
    </row>
    <row r="42" spans="1:17" ht="1.5" customHeight="1" hidden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ht="9.75" customHeight="1">
      <c r="A43" s="489" t="s">
        <v>97</v>
      </c>
      <c r="B43" s="489"/>
      <c r="C43" s="489"/>
      <c r="D43" s="489"/>
      <c r="E43" s="489"/>
      <c r="F43" s="489"/>
      <c r="G43" s="489"/>
      <c r="H43" s="489"/>
      <c r="I43" s="489"/>
      <c r="J43" s="489"/>
      <c r="K43" s="122"/>
      <c r="L43" s="122"/>
      <c r="M43" s="122"/>
      <c r="N43" s="122"/>
      <c r="O43" s="122"/>
      <c r="P43" s="122"/>
      <c r="Q43" s="122"/>
    </row>
    <row r="44" spans="1:17" ht="12.75">
      <c r="A44" s="141" t="s">
        <v>114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22"/>
      <c r="L44" s="122"/>
      <c r="M44" s="122"/>
      <c r="N44" s="122"/>
      <c r="O44" s="122"/>
      <c r="P44" s="122"/>
      <c r="Q44" s="122"/>
    </row>
    <row r="45" spans="1:17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t="2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509" t="s">
        <v>425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7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1.25" customHeight="1">
      <c r="A3" s="491" t="s">
        <v>68</v>
      </c>
      <c r="B3" s="491" t="s">
        <v>76</v>
      </c>
      <c r="C3" s="490" t="s">
        <v>77</v>
      </c>
      <c r="D3" s="490" t="s">
        <v>149</v>
      </c>
      <c r="E3" s="490" t="s">
        <v>118</v>
      </c>
      <c r="F3" s="491" t="s">
        <v>30</v>
      </c>
      <c r="G3" s="491"/>
      <c r="H3" s="491" t="s">
        <v>75</v>
      </c>
      <c r="I3" s="491"/>
      <c r="J3" s="491"/>
      <c r="K3" s="491"/>
      <c r="L3" s="491"/>
      <c r="M3" s="491"/>
      <c r="N3" s="491"/>
      <c r="O3" s="491"/>
      <c r="P3" s="491"/>
      <c r="Q3" s="491"/>
    </row>
    <row r="4" spans="1:17" ht="12.75">
      <c r="A4" s="491"/>
      <c r="B4" s="491"/>
      <c r="C4" s="490"/>
      <c r="D4" s="490"/>
      <c r="E4" s="490"/>
      <c r="F4" s="490" t="s">
        <v>115</v>
      </c>
      <c r="G4" s="490" t="s">
        <v>116</v>
      </c>
      <c r="H4" s="491" t="s">
        <v>380</v>
      </c>
      <c r="I4" s="491"/>
      <c r="J4" s="491"/>
      <c r="K4" s="491"/>
      <c r="L4" s="491"/>
      <c r="M4" s="491"/>
      <c r="N4" s="491"/>
      <c r="O4" s="491"/>
      <c r="P4" s="491"/>
      <c r="Q4" s="491"/>
    </row>
    <row r="5" spans="1:17" ht="10.5" customHeight="1">
      <c r="A5" s="491"/>
      <c r="B5" s="491"/>
      <c r="C5" s="490"/>
      <c r="D5" s="490"/>
      <c r="E5" s="490"/>
      <c r="F5" s="490"/>
      <c r="G5" s="490"/>
      <c r="H5" s="490" t="s">
        <v>79</v>
      </c>
      <c r="I5" s="491" t="s">
        <v>80</v>
      </c>
      <c r="J5" s="491"/>
      <c r="K5" s="491"/>
      <c r="L5" s="491"/>
      <c r="M5" s="491"/>
      <c r="N5" s="491"/>
      <c r="O5" s="491"/>
      <c r="P5" s="491"/>
      <c r="Q5" s="491"/>
    </row>
    <row r="6" spans="1:17" ht="12.75">
      <c r="A6" s="491"/>
      <c r="B6" s="491"/>
      <c r="C6" s="490"/>
      <c r="D6" s="490"/>
      <c r="E6" s="490"/>
      <c r="F6" s="490"/>
      <c r="G6" s="490"/>
      <c r="H6" s="490"/>
      <c r="I6" s="491" t="s">
        <v>81</v>
      </c>
      <c r="J6" s="491"/>
      <c r="K6" s="491"/>
      <c r="L6" s="491"/>
      <c r="M6" s="491" t="s">
        <v>78</v>
      </c>
      <c r="N6" s="491"/>
      <c r="O6" s="491"/>
      <c r="P6" s="491"/>
      <c r="Q6" s="491"/>
    </row>
    <row r="7" spans="1:17" ht="12.75">
      <c r="A7" s="491"/>
      <c r="B7" s="491"/>
      <c r="C7" s="490"/>
      <c r="D7" s="490"/>
      <c r="E7" s="490"/>
      <c r="F7" s="490"/>
      <c r="G7" s="490"/>
      <c r="H7" s="490"/>
      <c r="I7" s="490" t="s">
        <v>82</v>
      </c>
      <c r="J7" s="491" t="s">
        <v>83</v>
      </c>
      <c r="K7" s="491"/>
      <c r="L7" s="491"/>
      <c r="M7" s="490" t="s">
        <v>84</v>
      </c>
      <c r="N7" s="490" t="s">
        <v>83</v>
      </c>
      <c r="O7" s="490"/>
      <c r="P7" s="490"/>
      <c r="Q7" s="490"/>
    </row>
    <row r="8" spans="1:17" ht="40.5" customHeight="1">
      <c r="A8" s="491"/>
      <c r="B8" s="491"/>
      <c r="C8" s="490"/>
      <c r="D8" s="490"/>
      <c r="E8" s="490"/>
      <c r="F8" s="490"/>
      <c r="G8" s="490"/>
      <c r="H8" s="490"/>
      <c r="I8" s="490"/>
      <c r="J8" s="116" t="s">
        <v>117</v>
      </c>
      <c r="K8" s="116" t="s">
        <v>85</v>
      </c>
      <c r="L8" s="116" t="s">
        <v>86</v>
      </c>
      <c r="M8" s="490"/>
      <c r="N8" s="116" t="s">
        <v>426</v>
      </c>
      <c r="O8" s="116" t="s">
        <v>117</v>
      </c>
      <c r="P8" s="116" t="s">
        <v>85</v>
      </c>
      <c r="Q8" s="116" t="s">
        <v>427</v>
      </c>
    </row>
    <row r="9" spans="1:17" ht="12.7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5">
        <v>13</v>
      </c>
      <c r="N9" s="105">
        <v>14</v>
      </c>
      <c r="O9" s="105">
        <v>15</v>
      </c>
      <c r="P9" s="105">
        <v>16</v>
      </c>
      <c r="Q9" s="105">
        <v>17</v>
      </c>
    </row>
    <row r="10" spans="1:17" ht="20.25" customHeight="1">
      <c r="A10" s="106">
        <v>1</v>
      </c>
      <c r="B10" s="117" t="s">
        <v>87</v>
      </c>
      <c r="C10" s="508"/>
      <c r="D10" s="508"/>
      <c r="E10" s="118"/>
      <c r="F10" s="119"/>
      <c r="G10" s="119"/>
      <c r="H10" s="118"/>
      <c r="I10" s="118"/>
      <c r="J10" s="118"/>
      <c r="K10" s="118"/>
      <c r="L10" s="118"/>
      <c r="M10" s="118"/>
      <c r="N10" s="118"/>
      <c r="O10" s="118"/>
      <c r="P10" s="118"/>
      <c r="Q10" s="107"/>
    </row>
    <row r="11" spans="1:17" ht="12.75">
      <c r="A11" s="501" t="s">
        <v>88</v>
      </c>
      <c r="B11" s="162" t="s">
        <v>456</v>
      </c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</row>
    <row r="12" spans="1:17" ht="12.75">
      <c r="A12" s="501"/>
      <c r="B12" s="162" t="s">
        <v>458</v>
      </c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</row>
    <row r="13" spans="1:17" ht="12.75">
      <c r="A13" s="501"/>
      <c r="B13" s="162" t="s">
        <v>350</v>
      </c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</row>
    <row r="14" spans="1:17" ht="12.75">
      <c r="A14" s="501"/>
      <c r="B14" s="162" t="s">
        <v>432</v>
      </c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</row>
    <row r="15" spans="1:17" ht="12.75">
      <c r="A15" s="501"/>
      <c r="B15" s="109" t="s">
        <v>89</v>
      </c>
      <c r="C15" s="109" t="s">
        <v>42</v>
      </c>
      <c r="D15" s="47"/>
      <c r="E15" s="109"/>
      <c r="F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 ht="12.75">
      <c r="A16" s="501"/>
      <c r="B16" s="189" t="s">
        <v>496</v>
      </c>
      <c r="C16" s="110"/>
      <c r="D16" s="47"/>
      <c r="E16" s="109"/>
      <c r="F16" s="109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12.75">
      <c r="A17" s="501"/>
      <c r="B17" s="189" t="s">
        <v>417</v>
      </c>
      <c r="C17" s="110"/>
      <c r="D17" s="110"/>
      <c r="E17" s="109"/>
      <c r="F17" s="109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t="12.75">
      <c r="A18" s="501"/>
      <c r="B18" s="189" t="s">
        <v>494</v>
      </c>
      <c r="C18" s="110"/>
      <c r="D18" s="110"/>
      <c r="E18" s="47"/>
      <c r="F18" s="47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t="12.75">
      <c r="A19" s="501"/>
      <c r="B19" s="189" t="s">
        <v>495</v>
      </c>
      <c r="C19" s="110" t="s">
        <v>42</v>
      </c>
      <c r="D19" s="110"/>
      <c r="E19" s="47"/>
      <c r="F19" s="109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t="12.75">
      <c r="A20" s="111" t="s">
        <v>90</v>
      </c>
      <c r="B20" s="109" t="s">
        <v>92</v>
      </c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</row>
    <row r="21" spans="1:17" ht="15" customHeight="1">
      <c r="A21" s="106">
        <v>2</v>
      </c>
      <c r="B21" s="107" t="s">
        <v>93</v>
      </c>
      <c r="C21" s="506" t="s">
        <v>59</v>
      </c>
      <c r="D21" s="506"/>
      <c r="E21" s="107"/>
      <c r="F21" s="163"/>
      <c r="G21" s="163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t="24.75" customHeight="1">
      <c r="A22" s="501" t="s">
        <v>94</v>
      </c>
      <c r="B22" s="162" t="s">
        <v>457</v>
      </c>
      <c r="C22" s="505" t="s">
        <v>42</v>
      </c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</row>
    <row r="23" spans="1:17" ht="15" customHeight="1">
      <c r="A23" s="501"/>
      <c r="B23" s="162" t="s">
        <v>477</v>
      </c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</row>
    <row r="24" spans="1:17" ht="16.5" customHeight="1">
      <c r="A24" s="501"/>
      <c r="B24" s="162" t="s">
        <v>481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</row>
    <row r="25" spans="1:17" ht="18.75" customHeight="1">
      <c r="A25" s="501"/>
      <c r="B25" s="162" t="s">
        <v>482</v>
      </c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</row>
    <row r="26" spans="1:17" ht="39.75" customHeight="1">
      <c r="A26" s="501"/>
      <c r="B26" s="109" t="s">
        <v>89</v>
      </c>
      <c r="C26" s="109"/>
      <c r="D26" s="164" t="s">
        <v>428</v>
      </c>
      <c r="E26" s="208">
        <v>1004384</v>
      </c>
      <c r="F26" s="208">
        <v>25902</v>
      </c>
      <c r="G26" s="208">
        <v>978482</v>
      </c>
      <c r="H26" s="208">
        <v>1004384</v>
      </c>
      <c r="I26" s="208">
        <v>25902</v>
      </c>
      <c r="J26" s="208"/>
      <c r="K26" s="208"/>
      <c r="L26" s="208">
        <v>25902</v>
      </c>
      <c r="M26" s="208">
        <v>978482</v>
      </c>
      <c r="N26" s="208"/>
      <c r="O26" s="208"/>
      <c r="P26" s="208"/>
      <c r="Q26" s="208">
        <v>978482</v>
      </c>
    </row>
    <row r="27" spans="1:17" ht="36">
      <c r="A27" s="501"/>
      <c r="B27" s="189" t="s">
        <v>496</v>
      </c>
      <c r="C27" s="110"/>
      <c r="D27" s="164" t="s">
        <v>428</v>
      </c>
      <c r="E27" s="208">
        <v>1004384</v>
      </c>
      <c r="F27" s="208">
        <v>25902</v>
      </c>
      <c r="G27" s="208">
        <v>978482</v>
      </c>
      <c r="H27" s="209">
        <v>1004384</v>
      </c>
      <c r="I27" s="209">
        <v>25902</v>
      </c>
      <c r="J27" s="209"/>
      <c r="K27" s="209"/>
      <c r="L27" s="209">
        <v>25902</v>
      </c>
      <c r="M27" s="209">
        <v>978482</v>
      </c>
      <c r="N27" s="209"/>
      <c r="O27" s="209"/>
      <c r="P27" s="209"/>
      <c r="Q27" s="209">
        <v>978482</v>
      </c>
    </row>
    <row r="28" spans="1:17" ht="12.75">
      <c r="A28" s="501"/>
      <c r="B28" s="189" t="s">
        <v>417</v>
      </c>
      <c r="C28" s="110"/>
      <c r="D28" s="108"/>
      <c r="E28" s="112"/>
      <c r="F28" s="112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2.75">
      <c r="A29" s="501"/>
      <c r="B29" s="189" t="s">
        <v>494</v>
      </c>
      <c r="C29" s="110"/>
      <c r="D29" s="110"/>
      <c r="E29" s="112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7" ht="12.75">
      <c r="A30" s="501"/>
      <c r="B30" s="189" t="s">
        <v>495</v>
      </c>
      <c r="C30" s="110"/>
      <c r="D30" s="110"/>
      <c r="E30" s="112"/>
      <c r="F30" s="112"/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1:17" ht="12.75">
      <c r="A31" s="501" t="s">
        <v>95</v>
      </c>
      <c r="B31" s="109" t="s">
        <v>351</v>
      </c>
      <c r="C31" s="503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</row>
    <row r="32" spans="1:17" ht="12.75">
      <c r="A32" s="502"/>
      <c r="B32" s="109" t="s">
        <v>352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</row>
    <row r="33" spans="1:17" ht="12.75">
      <c r="A33" s="502"/>
      <c r="B33" s="109" t="s">
        <v>353</v>
      </c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</row>
    <row r="34" spans="1:17" ht="12.75">
      <c r="A34" s="502"/>
      <c r="B34" s="109" t="s">
        <v>267</v>
      </c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</row>
    <row r="35" spans="1:17" ht="12.75">
      <c r="A35" s="502"/>
      <c r="B35" s="109" t="s">
        <v>268</v>
      </c>
      <c r="C35" s="110"/>
      <c r="D35" s="108"/>
      <c r="E35" s="114"/>
      <c r="F35" s="112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1:17" ht="12.75">
      <c r="A36" s="502"/>
      <c r="B36" s="189" t="s">
        <v>501</v>
      </c>
      <c r="C36" s="110"/>
      <c r="D36" s="108"/>
      <c r="E36" s="112"/>
      <c r="F36" s="112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2.75">
      <c r="A37" s="502"/>
      <c r="B37" s="189" t="s">
        <v>429</v>
      </c>
      <c r="C37" s="110"/>
      <c r="D37" s="108"/>
      <c r="E37" s="112"/>
      <c r="F37" s="112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2.75">
      <c r="A38" s="502"/>
      <c r="B38" s="189" t="s">
        <v>502</v>
      </c>
      <c r="C38" s="110"/>
      <c r="D38" s="110"/>
      <c r="E38" s="112"/>
      <c r="F38" s="112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2.75">
      <c r="A39" s="502"/>
      <c r="B39" s="189" t="s">
        <v>503</v>
      </c>
      <c r="C39" s="110"/>
      <c r="D39" s="110"/>
      <c r="E39" s="112"/>
      <c r="F39" s="112"/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2.25" customHeight="1">
      <c r="A40" s="120"/>
      <c r="B40" s="109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</row>
    <row r="41" spans="1:17" ht="12.75">
      <c r="A41" s="506" t="s">
        <v>96</v>
      </c>
      <c r="B41" s="506"/>
      <c r="C41" s="506" t="s">
        <v>59</v>
      </c>
      <c r="D41" s="506"/>
      <c r="E41" s="210">
        <v>1004384</v>
      </c>
      <c r="F41" s="210">
        <v>25902</v>
      </c>
      <c r="G41" s="210">
        <v>978482</v>
      </c>
      <c r="H41" s="210">
        <v>1004384</v>
      </c>
      <c r="I41" s="210">
        <v>25902</v>
      </c>
      <c r="J41" s="210"/>
      <c r="K41" s="210"/>
      <c r="L41" s="210">
        <v>25902</v>
      </c>
      <c r="M41" s="210">
        <v>978482</v>
      </c>
      <c r="N41" s="210"/>
      <c r="O41" s="210"/>
      <c r="P41" s="210"/>
      <c r="Q41" s="210">
        <v>978482</v>
      </c>
    </row>
    <row r="42" spans="1:17" ht="3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2.75">
      <c r="A43" s="507" t="s">
        <v>97</v>
      </c>
      <c r="B43" s="507"/>
      <c r="C43" s="507"/>
      <c r="D43" s="507"/>
      <c r="E43" s="507"/>
      <c r="F43" s="507"/>
      <c r="G43" s="507"/>
      <c r="H43" s="507"/>
      <c r="I43" s="507"/>
      <c r="J43" s="507"/>
      <c r="K43" s="9"/>
      <c r="L43" s="9"/>
      <c r="M43" s="9"/>
      <c r="N43" s="9"/>
      <c r="O43" s="9"/>
      <c r="P43" s="9"/>
      <c r="Q43" s="9"/>
    </row>
    <row r="44" spans="1:17" ht="12.75">
      <c r="A44" s="115" t="s">
        <v>114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9"/>
      <c r="L44" s="9"/>
      <c r="M44" s="9"/>
      <c r="N44" s="9"/>
      <c r="O44" s="9"/>
      <c r="P44" s="9"/>
      <c r="Q44" s="9"/>
    </row>
    <row r="45" spans="1:17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9"/>
      <c r="L45" s="9"/>
      <c r="M45" s="9"/>
      <c r="N45" s="9"/>
      <c r="O45" s="9"/>
      <c r="P45" s="9"/>
      <c r="Q45" s="9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509" t="s">
        <v>425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7" ht="9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2.75">
      <c r="A3" s="491" t="s">
        <v>68</v>
      </c>
      <c r="B3" s="491" t="s">
        <v>76</v>
      </c>
      <c r="C3" s="490" t="s">
        <v>77</v>
      </c>
      <c r="D3" s="490" t="s">
        <v>149</v>
      </c>
      <c r="E3" s="490" t="s">
        <v>118</v>
      </c>
      <c r="F3" s="491" t="s">
        <v>30</v>
      </c>
      <c r="G3" s="491"/>
      <c r="H3" s="491" t="s">
        <v>75</v>
      </c>
      <c r="I3" s="491"/>
      <c r="J3" s="491"/>
      <c r="K3" s="491"/>
      <c r="L3" s="491"/>
      <c r="M3" s="491"/>
      <c r="N3" s="491"/>
      <c r="O3" s="491"/>
      <c r="P3" s="491"/>
      <c r="Q3" s="491"/>
    </row>
    <row r="4" spans="1:17" ht="12.75">
      <c r="A4" s="491"/>
      <c r="B4" s="491"/>
      <c r="C4" s="490"/>
      <c r="D4" s="490"/>
      <c r="E4" s="490"/>
      <c r="F4" s="490" t="s">
        <v>115</v>
      </c>
      <c r="G4" s="490" t="s">
        <v>116</v>
      </c>
      <c r="H4" s="491" t="s">
        <v>380</v>
      </c>
      <c r="I4" s="491"/>
      <c r="J4" s="491"/>
      <c r="K4" s="491"/>
      <c r="L4" s="491"/>
      <c r="M4" s="491"/>
      <c r="N4" s="491"/>
      <c r="O4" s="491"/>
      <c r="P4" s="491"/>
      <c r="Q4" s="491"/>
    </row>
    <row r="5" spans="1:17" ht="12.75">
      <c r="A5" s="491"/>
      <c r="B5" s="491"/>
      <c r="C5" s="490"/>
      <c r="D5" s="490"/>
      <c r="E5" s="490"/>
      <c r="F5" s="490"/>
      <c r="G5" s="490"/>
      <c r="H5" s="490" t="s">
        <v>79</v>
      </c>
      <c r="I5" s="491" t="s">
        <v>80</v>
      </c>
      <c r="J5" s="491"/>
      <c r="K5" s="491"/>
      <c r="L5" s="491"/>
      <c r="M5" s="491"/>
      <c r="N5" s="491"/>
      <c r="O5" s="491"/>
      <c r="P5" s="491"/>
      <c r="Q5" s="491"/>
    </row>
    <row r="6" spans="1:17" ht="12.75">
      <c r="A6" s="491"/>
      <c r="B6" s="491"/>
      <c r="C6" s="490"/>
      <c r="D6" s="490"/>
      <c r="E6" s="490"/>
      <c r="F6" s="490"/>
      <c r="G6" s="490"/>
      <c r="H6" s="490"/>
      <c r="I6" s="491" t="s">
        <v>81</v>
      </c>
      <c r="J6" s="491"/>
      <c r="K6" s="491"/>
      <c r="L6" s="491"/>
      <c r="M6" s="491" t="s">
        <v>78</v>
      </c>
      <c r="N6" s="491"/>
      <c r="O6" s="491"/>
      <c r="P6" s="491"/>
      <c r="Q6" s="491"/>
    </row>
    <row r="7" spans="1:17" ht="12.75">
      <c r="A7" s="491"/>
      <c r="B7" s="491"/>
      <c r="C7" s="490"/>
      <c r="D7" s="490"/>
      <c r="E7" s="490"/>
      <c r="F7" s="490"/>
      <c r="G7" s="490"/>
      <c r="H7" s="490"/>
      <c r="I7" s="490" t="s">
        <v>82</v>
      </c>
      <c r="J7" s="491" t="s">
        <v>83</v>
      </c>
      <c r="K7" s="491"/>
      <c r="L7" s="491"/>
      <c r="M7" s="490" t="s">
        <v>84</v>
      </c>
      <c r="N7" s="490" t="s">
        <v>83</v>
      </c>
      <c r="O7" s="490"/>
      <c r="P7" s="490"/>
      <c r="Q7" s="490"/>
    </row>
    <row r="8" spans="1:17" ht="45">
      <c r="A8" s="491"/>
      <c r="B8" s="491"/>
      <c r="C8" s="490"/>
      <c r="D8" s="490"/>
      <c r="E8" s="490"/>
      <c r="F8" s="490"/>
      <c r="G8" s="490"/>
      <c r="H8" s="490"/>
      <c r="I8" s="490"/>
      <c r="J8" s="116" t="s">
        <v>117</v>
      </c>
      <c r="K8" s="116" t="s">
        <v>85</v>
      </c>
      <c r="L8" s="116" t="s">
        <v>86</v>
      </c>
      <c r="M8" s="490"/>
      <c r="N8" s="116" t="s">
        <v>426</v>
      </c>
      <c r="O8" s="116" t="s">
        <v>117</v>
      </c>
      <c r="P8" s="116" t="s">
        <v>85</v>
      </c>
      <c r="Q8" s="116" t="s">
        <v>427</v>
      </c>
    </row>
    <row r="9" spans="1:17" ht="9" customHeight="1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5">
        <v>13</v>
      </c>
      <c r="N9" s="105">
        <v>14</v>
      </c>
      <c r="O9" s="105">
        <v>15</v>
      </c>
      <c r="P9" s="105">
        <v>16</v>
      </c>
      <c r="Q9" s="105">
        <v>17</v>
      </c>
    </row>
    <row r="10" spans="1:17" ht="21.75" customHeight="1">
      <c r="A10" s="106">
        <v>1</v>
      </c>
      <c r="B10" s="117" t="s">
        <v>87</v>
      </c>
      <c r="C10" s="508"/>
      <c r="D10" s="508"/>
      <c r="E10" s="118"/>
      <c r="F10" s="119"/>
      <c r="G10" s="119"/>
      <c r="H10" s="118"/>
      <c r="I10" s="118"/>
      <c r="J10" s="118"/>
      <c r="K10" s="118"/>
      <c r="L10" s="118"/>
      <c r="M10" s="118"/>
      <c r="N10" s="118"/>
      <c r="O10" s="118"/>
      <c r="P10" s="118"/>
      <c r="Q10" s="107"/>
    </row>
    <row r="11" spans="1:17" ht="12.75">
      <c r="A11" s="501" t="s">
        <v>88</v>
      </c>
      <c r="B11" s="162" t="s">
        <v>456</v>
      </c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</row>
    <row r="12" spans="1:17" ht="12.75">
      <c r="A12" s="501"/>
      <c r="B12" s="162" t="s">
        <v>458</v>
      </c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</row>
    <row r="13" spans="1:17" ht="12.75">
      <c r="A13" s="501"/>
      <c r="B13" s="162" t="s">
        <v>350</v>
      </c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</row>
    <row r="14" spans="1:17" ht="13.5" customHeight="1">
      <c r="A14" s="501"/>
      <c r="B14" s="162" t="s">
        <v>432</v>
      </c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</row>
    <row r="15" spans="1:17" ht="12.75">
      <c r="A15" s="501"/>
      <c r="B15" s="109" t="s">
        <v>89</v>
      </c>
      <c r="C15" s="109" t="s">
        <v>42</v>
      </c>
      <c r="D15" s="47"/>
      <c r="E15" s="109"/>
      <c r="F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 ht="12.75">
      <c r="A16" s="501"/>
      <c r="B16" s="189" t="s">
        <v>496</v>
      </c>
      <c r="C16" s="110"/>
      <c r="D16" s="47"/>
      <c r="E16" s="109"/>
      <c r="F16" s="109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12.75">
      <c r="A17" s="501"/>
      <c r="B17" s="189" t="s">
        <v>417</v>
      </c>
      <c r="C17" s="110"/>
      <c r="D17" s="110"/>
      <c r="E17" s="109"/>
      <c r="F17" s="109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t="12.75">
      <c r="A18" s="501"/>
      <c r="B18" s="189" t="s">
        <v>494</v>
      </c>
      <c r="C18" s="110"/>
      <c r="D18" s="110"/>
      <c r="E18" s="47"/>
      <c r="F18" s="47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t="12.75">
      <c r="A19" s="501"/>
      <c r="B19" s="189" t="s">
        <v>495</v>
      </c>
      <c r="C19" s="110" t="s">
        <v>42</v>
      </c>
      <c r="D19" s="110"/>
      <c r="E19" s="47"/>
      <c r="F19" s="109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t="12.75">
      <c r="A20" s="111" t="s">
        <v>90</v>
      </c>
      <c r="B20" s="109" t="s">
        <v>92</v>
      </c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</row>
    <row r="21" spans="1:17" ht="25.5" customHeight="1">
      <c r="A21" s="106">
        <v>2</v>
      </c>
      <c r="B21" s="164" t="s">
        <v>93</v>
      </c>
      <c r="C21" s="506" t="s">
        <v>59</v>
      </c>
      <c r="D21" s="506"/>
      <c r="E21" s="107"/>
      <c r="F21" s="163"/>
      <c r="G21" s="163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t="29.25" customHeight="1">
      <c r="A22" s="501" t="s">
        <v>94</v>
      </c>
      <c r="B22" s="162" t="s">
        <v>457</v>
      </c>
      <c r="C22" s="505" t="s">
        <v>42</v>
      </c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</row>
    <row r="23" spans="1:17" ht="18.75" customHeight="1">
      <c r="A23" s="501"/>
      <c r="B23" s="162" t="s">
        <v>477</v>
      </c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</row>
    <row r="24" spans="1:17" ht="17.25" customHeight="1">
      <c r="A24" s="501"/>
      <c r="B24" s="162" t="s">
        <v>481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</row>
    <row r="25" spans="1:17" ht="12.75">
      <c r="A25" s="501"/>
      <c r="B25" s="162" t="s">
        <v>482</v>
      </c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</row>
    <row r="26" spans="1:17" ht="36">
      <c r="A26" s="501"/>
      <c r="B26" s="109" t="s">
        <v>89</v>
      </c>
      <c r="C26" s="109"/>
      <c r="D26" s="164" t="s">
        <v>431</v>
      </c>
      <c r="E26" s="208">
        <v>406322</v>
      </c>
      <c r="F26" s="208">
        <v>49172</v>
      </c>
      <c r="G26" s="208">
        <v>357150</v>
      </c>
      <c r="H26" s="208">
        <v>406322</v>
      </c>
      <c r="I26" s="208">
        <v>49172</v>
      </c>
      <c r="J26" s="208"/>
      <c r="K26" s="208"/>
      <c r="L26" s="208">
        <v>49172</v>
      </c>
      <c r="M26" s="208">
        <v>357150</v>
      </c>
      <c r="N26" s="208"/>
      <c r="O26" s="208"/>
      <c r="P26" s="208"/>
      <c r="Q26" s="208">
        <v>357150</v>
      </c>
    </row>
    <row r="27" spans="1:17" ht="36">
      <c r="A27" s="501"/>
      <c r="B27" s="189" t="s">
        <v>496</v>
      </c>
      <c r="C27" s="110"/>
      <c r="D27" s="164" t="s">
        <v>431</v>
      </c>
      <c r="E27" s="208">
        <v>406322</v>
      </c>
      <c r="F27" s="208">
        <v>49172</v>
      </c>
      <c r="G27" s="208">
        <v>357150</v>
      </c>
      <c r="H27" s="209">
        <v>406322</v>
      </c>
      <c r="I27" s="209">
        <v>49172</v>
      </c>
      <c r="J27" s="209"/>
      <c r="K27" s="209"/>
      <c r="L27" s="209">
        <v>49172</v>
      </c>
      <c r="M27" s="209">
        <v>357150</v>
      </c>
      <c r="N27" s="209"/>
      <c r="O27" s="209"/>
      <c r="P27" s="209"/>
      <c r="Q27" s="209">
        <v>357150</v>
      </c>
    </row>
    <row r="28" spans="1:17" ht="12.75">
      <c r="A28" s="501"/>
      <c r="B28" s="189" t="s">
        <v>417</v>
      </c>
      <c r="C28" s="110"/>
      <c r="D28" s="108"/>
      <c r="E28" s="112"/>
      <c r="F28" s="112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2.75">
      <c r="A29" s="501"/>
      <c r="B29" s="189" t="s">
        <v>494</v>
      </c>
      <c r="C29" s="110"/>
      <c r="D29" s="110"/>
      <c r="E29" s="112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7" ht="12.75">
      <c r="A30" s="501"/>
      <c r="B30" s="189" t="s">
        <v>495</v>
      </c>
      <c r="C30" s="110"/>
      <c r="D30" s="110"/>
      <c r="E30" s="112"/>
      <c r="F30" s="112"/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1:17" ht="11.25" customHeight="1">
      <c r="A31" s="501" t="s">
        <v>95</v>
      </c>
      <c r="B31" s="109" t="s">
        <v>351</v>
      </c>
      <c r="C31" s="503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</row>
    <row r="32" spans="1:17" ht="10.5" customHeight="1">
      <c r="A32" s="502"/>
      <c r="B32" s="109" t="s">
        <v>352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</row>
    <row r="33" spans="1:17" ht="11.25" customHeight="1">
      <c r="A33" s="502"/>
      <c r="B33" s="109" t="s">
        <v>353</v>
      </c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</row>
    <row r="34" spans="1:17" ht="11.25" customHeight="1">
      <c r="A34" s="502"/>
      <c r="B34" s="109" t="s">
        <v>267</v>
      </c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</row>
    <row r="35" spans="1:17" ht="10.5" customHeight="1">
      <c r="A35" s="502"/>
      <c r="B35" s="109" t="s">
        <v>268</v>
      </c>
      <c r="C35" s="110"/>
      <c r="D35" s="108"/>
      <c r="E35" s="114"/>
      <c r="F35" s="112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1:17" ht="12.75">
      <c r="A36" s="502"/>
      <c r="B36" s="189" t="s">
        <v>501</v>
      </c>
      <c r="C36" s="110"/>
      <c r="D36" s="108"/>
      <c r="E36" s="112"/>
      <c r="F36" s="112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1.25" customHeight="1">
      <c r="A37" s="502"/>
      <c r="B37" s="189" t="s">
        <v>429</v>
      </c>
      <c r="C37" s="110"/>
      <c r="D37" s="108"/>
      <c r="E37" s="112"/>
      <c r="F37" s="112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2" customHeight="1">
      <c r="A38" s="502"/>
      <c r="B38" s="189" t="s">
        <v>502</v>
      </c>
      <c r="C38" s="110"/>
      <c r="D38" s="110"/>
      <c r="E38" s="112"/>
      <c r="F38" s="112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.25" customHeight="1">
      <c r="A39" s="502"/>
      <c r="B39" s="189" t="s">
        <v>503</v>
      </c>
      <c r="C39" s="110"/>
      <c r="D39" s="110"/>
      <c r="E39" s="112"/>
      <c r="F39" s="112"/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0.75" customHeight="1">
      <c r="A40" s="120"/>
      <c r="B40" s="109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</row>
    <row r="41" spans="1:17" ht="12.75">
      <c r="A41" s="506" t="s">
        <v>96</v>
      </c>
      <c r="B41" s="506"/>
      <c r="C41" s="506" t="s">
        <v>59</v>
      </c>
      <c r="D41" s="506"/>
      <c r="E41" s="210">
        <v>406322</v>
      </c>
      <c r="F41" s="210">
        <v>49172</v>
      </c>
      <c r="G41" s="210">
        <v>357150</v>
      </c>
      <c r="H41" s="210">
        <v>406322</v>
      </c>
      <c r="I41" s="210">
        <v>49172</v>
      </c>
      <c r="J41" s="210"/>
      <c r="K41" s="210"/>
      <c r="L41" s="210">
        <v>49172</v>
      </c>
      <c r="M41" s="210">
        <v>357150</v>
      </c>
      <c r="N41" s="210"/>
      <c r="O41" s="210"/>
      <c r="P41" s="210"/>
      <c r="Q41" s="210">
        <v>357150</v>
      </c>
    </row>
    <row r="42" spans="1:17" ht="5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2.75">
      <c r="A43" s="507" t="s">
        <v>97</v>
      </c>
      <c r="B43" s="507"/>
      <c r="C43" s="507"/>
      <c r="D43" s="507"/>
      <c r="E43" s="507"/>
      <c r="F43" s="507"/>
      <c r="G43" s="507"/>
      <c r="H43" s="507"/>
      <c r="I43" s="507"/>
      <c r="J43" s="507"/>
      <c r="K43" s="9"/>
      <c r="L43" s="9"/>
      <c r="M43" s="9"/>
      <c r="N43" s="9"/>
      <c r="O43" s="9"/>
      <c r="P43" s="9"/>
      <c r="Q43" s="9"/>
    </row>
    <row r="44" spans="1:17" ht="12.75">
      <c r="A44" s="115" t="s">
        <v>114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9"/>
      <c r="L44" s="9"/>
      <c r="M44" s="9"/>
      <c r="N44" s="9"/>
      <c r="O44" s="9"/>
      <c r="P44" s="9"/>
      <c r="Q44" s="9"/>
    </row>
    <row r="45" spans="1:17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9"/>
      <c r="L45" s="9"/>
      <c r="M45" s="9"/>
      <c r="N45" s="9"/>
      <c r="O45" s="9"/>
      <c r="P45" s="9"/>
      <c r="Q45" s="9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495" t="s">
        <v>419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</row>
    <row r="2" spans="1:17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2.75" customHeight="1">
      <c r="A3" s="491" t="s">
        <v>68</v>
      </c>
      <c r="B3" s="491" t="s">
        <v>76</v>
      </c>
      <c r="C3" s="490" t="s">
        <v>77</v>
      </c>
      <c r="D3" s="490" t="s">
        <v>149</v>
      </c>
      <c r="E3" s="490" t="s">
        <v>118</v>
      </c>
      <c r="F3" s="491" t="s">
        <v>30</v>
      </c>
      <c r="G3" s="491"/>
      <c r="H3" s="491" t="s">
        <v>75</v>
      </c>
      <c r="I3" s="491"/>
      <c r="J3" s="491"/>
      <c r="K3" s="491"/>
      <c r="L3" s="491"/>
      <c r="M3" s="491"/>
      <c r="N3" s="491"/>
      <c r="O3" s="491"/>
      <c r="P3" s="491"/>
      <c r="Q3" s="491"/>
    </row>
    <row r="4" spans="1:17" ht="12.75" customHeight="1">
      <c r="A4" s="491"/>
      <c r="B4" s="491"/>
      <c r="C4" s="490"/>
      <c r="D4" s="490"/>
      <c r="E4" s="490"/>
      <c r="F4" s="490" t="s">
        <v>115</v>
      </c>
      <c r="G4" s="490" t="s">
        <v>116</v>
      </c>
      <c r="H4" s="491" t="s">
        <v>379</v>
      </c>
      <c r="I4" s="491"/>
      <c r="J4" s="491"/>
      <c r="K4" s="491"/>
      <c r="L4" s="491"/>
      <c r="M4" s="491"/>
      <c r="N4" s="491"/>
      <c r="O4" s="491"/>
      <c r="P4" s="491"/>
      <c r="Q4" s="491"/>
    </row>
    <row r="5" spans="1:17" ht="12.75" customHeight="1">
      <c r="A5" s="491"/>
      <c r="B5" s="491"/>
      <c r="C5" s="490"/>
      <c r="D5" s="490"/>
      <c r="E5" s="490"/>
      <c r="F5" s="490"/>
      <c r="G5" s="490"/>
      <c r="H5" s="490" t="s">
        <v>79</v>
      </c>
      <c r="I5" s="491" t="s">
        <v>80</v>
      </c>
      <c r="J5" s="491"/>
      <c r="K5" s="491"/>
      <c r="L5" s="491"/>
      <c r="M5" s="491"/>
      <c r="N5" s="491"/>
      <c r="O5" s="491"/>
      <c r="P5" s="491"/>
      <c r="Q5" s="491"/>
    </row>
    <row r="6" spans="1:17" ht="12.75">
      <c r="A6" s="491"/>
      <c r="B6" s="491"/>
      <c r="C6" s="490"/>
      <c r="D6" s="490"/>
      <c r="E6" s="490"/>
      <c r="F6" s="490"/>
      <c r="G6" s="490"/>
      <c r="H6" s="490"/>
      <c r="I6" s="491" t="s">
        <v>81</v>
      </c>
      <c r="J6" s="491"/>
      <c r="K6" s="491"/>
      <c r="L6" s="491"/>
      <c r="M6" s="491" t="s">
        <v>78</v>
      </c>
      <c r="N6" s="491"/>
      <c r="O6" s="491"/>
      <c r="P6" s="491"/>
      <c r="Q6" s="491"/>
    </row>
    <row r="7" spans="1:17" ht="18.75" customHeight="1">
      <c r="A7" s="491"/>
      <c r="B7" s="491"/>
      <c r="C7" s="490"/>
      <c r="D7" s="490"/>
      <c r="E7" s="490"/>
      <c r="F7" s="490"/>
      <c r="G7" s="490"/>
      <c r="H7" s="490"/>
      <c r="I7" s="490" t="s">
        <v>82</v>
      </c>
      <c r="J7" s="491" t="s">
        <v>83</v>
      </c>
      <c r="K7" s="491"/>
      <c r="L7" s="491"/>
      <c r="M7" s="490" t="s">
        <v>84</v>
      </c>
      <c r="N7" s="490" t="s">
        <v>83</v>
      </c>
      <c r="O7" s="490"/>
      <c r="P7" s="490"/>
      <c r="Q7" s="490"/>
    </row>
    <row r="8" spans="1:17" ht="33.75" customHeight="1">
      <c r="A8" s="491"/>
      <c r="B8" s="491"/>
      <c r="C8" s="490"/>
      <c r="D8" s="490"/>
      <c r="E8" s="490"/>
      <c r="F8" s="490"/>
      <c r="G8" s="490"/>
      <c r="H8" s="490"/>
      <c r="I8" s="490"/>
      <c r="J8" s="116" t="s">
        <v>117</v>
      </c>
      <c r="K8" s="116" t="s">
        <v>85</v>
      </c>
      <c r="L8" s="116" t="s">
        <v>86</v>
      </c>
      <c r="M8" s="490"/>
      <c r="N8" s="116" t="s">
        <v>393</v>
      </c>
      <c r="O8" s="116" t="s">
        <v>394</v>
      </c>
      <c r="P8" s="116" t="s">
        <v>85</v>
      </c>
      <c r="Q8" s="116" t="s">
        <v>395</v>
      </c>
    </row>
    <row r="9" spans="1:17" ht="12.75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3">
        <v>13</v>
      </c>
      <c r="N9" s="123">
        <v>14</v>
      </c>
      <c r="O9" s="123">
        <v>15</v>
      </c>
      <c r="P9" s="123">
        <v>16</v>
      </c>
      <c r="Q9" s="123">
        <v>17</v>
      </c>
    </row>
    <row r="10" spans="1:17" ht="51" customHeight="1">
      <c r="A10" s="124">
        <v>1</v>
      </c>
      <c r="B10" s="142" t="s">
        <v>87</v>
      </c>
      <c r="C10" s="488" t="s">
        <v>59</v>
      </c>
      <c r="D10" s="488"/>
      <c r="E10" s="125"/>
      <c r="F10" s="31"/>
      <c r="G10" s="31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ht="12.75">
      <c r="A11" s="492"/>
      <c r="B11" s="133" t="s">
        <v>456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12.75">
      <c r="A12" s="492"/>
      <c r="B12" s="133" t="s">
        <v>460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12.75">
      <c r="A13" s="492"/>
      <c r="B13" s="133" t="s">
        <v>461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ht="25.5" customHeight="1">
      <c r="A14" s="492"/>
      <c r="B14" s="133" t="s">
        <v>432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ht="12.75">
      <c r="A15" s="492"/>
      <c r="B15" s="126" t="s">
        <v>89</v>
      </c>
      <c r="C15" s="126" t="s">
        <v>42</v>
      </c>
      <c r="D15" s="166"/>
      <c r="E15" s="9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7" ht="12.75">
      <c r="A16" s="492"/>
      <c r="B16" s="126" t="s">
        <v>493</v>
      </c>
      <c r="C16" s="128"/>
      <c r="D16" s="166"/>
      <c r="E16" s="143"/>
      <c r="F16" s="145"/>
      <c r="G16" s="143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ht="12.75">
      <c r="A17" s="492"/>
      <c r="B17" s="126" t="s">
        <v>417</v>
      </c>
      <c r="C17" s="128"/>
      <c r="D17" s="128"/>
      <c r="E17" s="126"/>
      <c r="F17" s="126"/>
      <c r="G17" s="126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ht="12.75">
      <c r="A18" s="492"/>
      <c r="B18" s="126" t="s">
        <v>494</v>
      </c>
      <c r="C18" s="128"/>
      <c r="D18" s="128"/>
      <c r="E18" s="126"/>
      <c r="F18" s="126"/>
      <c r="G18" s="126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ht="12.75">
      <c r="A19" s="492"/>
      <c r="B19" s="126" t="s">
        <v>495</v>
      </c>
      <c r="C19" s="128" t="s">
        <v>42</v>
      </c>
      <c r="D19" s="128"/>
      <c r="E19" s="126"/>
      <c r="F19" s="126"/>
      <c r="G19" s="126"/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7" ht="12.75">
      <c r="A20" s="129" t="s">
        <v>90</v>
      </c>
      <c r="B20" s="126" t="s">
        <v>92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</row>
    <row r="21" spans="1:17" ht="35.25" customHeight="1">
      <c r="A21" s="130">
        <v>2</v>
      </c>
      <c r="B21" s="132" t="s">
        <v>93</v>
      </c>
      <c r="C21" s="498" t="s">
        <v>59</v>
      </c>
      <c r="D21" s="499"/>
      <c r="E21" s="132"/>
      <c r="F21" s="132"/>
      <c r="G21" s="132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 ht="37.5" customHeight="1">
      <c r="A22" s="492"/>
      <c r="B22" s="133" t="s">
        <v>459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7" ht="21.75" customHeight="1">
      <c r="A23" s="492"/>
      <c r="B23" s="133" t="s">
        <v>477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7" ht="20.25" customHeight="1">
      <c r="A24" s="492"/>
      <c r="B24" s="133" t="s">
        <v>350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7" ht="18.75" customHeight="1">
      <c r="A25" s="492"/>
      <c r="B25" s="165" t="s">
        <v>478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7" ht="23.25" customHeight="1">
      <c r="A26" s="492"/>
      <c r="B26" s="178" t="s">
        <v>89</v>
      </c>
      <c r="C26" s="179"/>
      <c r="D26" s="178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7.25" customHeight="1">
      <c r="A27" s="492"/>
      <c r="B27" s="178" t="s">
        <v>496</v>
      </c>
      <c r="C27" s="179"/>
      <c r="D27" s="178"/>
      <c r="E27" s="180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t="17.25" customHeight="1">
      <c r="A28" s="492"/>
      <c r="B28" s="133" t="s">
        <v>417</v>
      </c>
      <c r="C28" s="128"/>
      <c r="D28" s="133"/>
      <c r="E28" s="134"/>
      <c r="F28" s="134"/>
      <c r="G28" s="134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1:17" ht="12.75">
      <c r="A29" s="492"/>
      <c r="B29" s="133" t="s">
        <v>494</v>
      </c>
      <c r="C29" s="128"/>
      <c r="D29" s="128"/>
      <c r="E29" s="134"/>
      <c r="F29" s="134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</row>
    <row r="30" spans="1:17" ht="12.75">
      <c r="A30" s="492"/>
      <c r="B30" s="133" t="s">
        <v>495</v>
      </c>
      <c r="C30" s="128"/>
      <c r="D30" s="128"/>
      <c r="E30" s="134"/>
      <c r="F30" s="134"/>
      <c r="G30" s="134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1:17" ht="12.75">
      <c r="A31" s="493"/>
      <c r="B31" s="133" t="s">
        <v>351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</row>
    <row r="32" spans="1:17" ht="12.75">
      <c r="A32" s="493"/>
      <c r="B32" s="133" t="s">
        <v>352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</row>
    <row r="33" spans="1:17" ht="25.5" customHeight="1">
      <c r="A33" s="493"/>
      <c r="B33" s="133" t="s">
        <v>353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</row>
    <row r="34" spans="1:17" ht="25.5" customHeight="1">
      <c r="A34" s="493"/>
      <c r="B34" s="133" t="s">
        <v>267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</row>
    <row r="35" spans="1:17" ht="25.5" customHeight="1">
      <c r="A35" s="493"/>
      <c r="B35" s="133" t="s">
        <v>268</v>
      </c>
      <c r="C35" s="128"/>
      <c r="D35" s="133"/>
      <c r="E35" s="138"/>
      <c r="F35" s="134"/>
      <c r="G35" s="134"/>
      <c r="H35" s="135"/>
      <c r="I35" s="135"/>
      <c r="J35" s="135"/>
      <c r="K35" s="135"/>
      <c r="L35" s="135"/>
      <c r="M35" s="135"/>
      <c r="N35" s="135"/>
      <c r="O35" s="135"/>
      <c r="P35" s="135"/>
      <c r="Q35" s="135"/>
    </row>
    <row r="36" spans="1:17" ht="25.5" customHeight="1">
      <c r="A36" s="493"/>
      <c r="B36" s="133" t="s">
        <v>497</v>
      </c>
      <c r="C36" s="128"/>
      <c r="D36" s="133"/>
      <c r="E36" s="134"/>
      <c r="F36" s="134"/>
      <c r="G36" s="134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2.75">
      <c r="A37" s="493"/>
      <c r="B37" s="133" t="s">
        <v>412</v>
      </c>
      <c r="C37" s="128"/>
      <c r="D37" s="133"/>
      <c r="E37" s="134"/>
      <c r="F37" s="134"/>
      <c r="G37" s="134"/>
      <c r="H37" s="135"/>
      <c r="I37" s="135"/>
      <c r="J37" s="135"/>
      <c r="K37" s="135"/>
      <c r="L37" s="135"/>
      <c r="M37" s="135"/>
      <c r="N37" s="135"/>
      <c r="O37" s="135"/>
      <c r="P37" s="135"/>
      <c r="Q37" s="135"/>
    </row>
    <row r="38" spans="1:17" ht="12.75">
      <c r="A38" s="493"/>
      <c r="B38" s="126" t="s">
        <v>500</v>
      </c>
      <c r="C38" s="128"/>
      <c r="D38" s="128"/>
      <c r="E38" s="134"/>
      <c r="F38" s="134"/>
      <c r="G38" s="134"/>
      <c r="H38" s="135"/>
      <c r="I38" s="135"/>
      <c r="J38" s="135"/>
      <c r="K38" s="135"/>
      <c r="L38" s="135"/>
      <c r="M38" s="135"/>
      <c r="N38" s="135"/>
      <c r="O38" s="135"/>
      <c r="P38" s="135"/>
      <c r="Q38" s="135"/>
    </row>
    <row r="39" spans="1:17" ht="12.75">
      <c r="A39" s="494"/>
      <c r="B39" s="126" t="s">
        <v>503</v>
      </c>
      <c r="C39" s="128"/>
      <c r="D39" s="128"/>
      <c r="E39" s="134"/>
      <c r="F39" s="134"/>
      <c r="G39" s="134"/>
      <c r="H39" s="135"/>
      <c r="I39" s="135"/>
      <c r="J39" s="135"/>
      <c r="K39" s="135"/>
      <c r="L39" s="135"/>
      <c r="M39" s="135"/>
      <c r="N39" s="135"/>
      <c r="O39" s="135"/>
      <c r="P39" s="135"/>
      <c r="Q39" s="135"/>
    </row>
    <row r="40" spans="1:17" ht="12.75">
      <c r="A40" s="139"/>
      <c r="B40" s="14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</row>
    <row r="41" spans="1:17" ht="12.75">
      <c r="A41" s="488" t="s">
        <v>96</v>
      </c>
      <c r="B41" s="488"/>
      <c r="C41" s="496"/>
      <c r="D41" s="497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</row>
    <row r="42" spans="1:17" ht="12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ht="12.75">
      <c r="A43" s="489" t="s">
        <v>97</v>
      </c>
      <c r="B43" s="489"/>
      <c r="C43" s="489"/>
      <c r="D43" s="489"/>
      <c r="E43" s="489"/>
      <c r="F43" s="489"/>
      <c r="G43" s="489"/>
      <c r="H43" s="489"/>
      <c r="I43" s="489"/>
      <c r="J43" s="489"/>
      <c r="K43" s="122"/>
      <c r="L43" s="122"/>
      <c r="M43" s="122"/>
      <c r="N43" s="122"/>
      <c r="O43" s="122"/>
      <c r="P43" s="122"/>
      <c r="Q43" s="122"/>
    </row>
    <row r="44" spans="1:17" ht="12.75">
      <c r="A44" s="141" t="s">
        <v>114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22"/>
      <c r="L44" s="122"/>
      <c r="M44" s="122"/>
      <c r="N44" s="122"/>
      <c r="O44" s="122"/>
      <c r="P44" s="122"/>
      <c r="Q44" s="122"/>
    </row>
    <row r="45" spans="1:17" ht="12.7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22"/>
      <c r="L45" s="122"/>
      <c r="M45" s="122"/>
      <c r="N45" s="122"/>
      <c r="O45" s="122"/>
      <c r="P45" s="122"/>
      <c r="Q45" s="122"/>
    </row>
    <row r="46" spans="1:17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G48" sqref="G48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516" t="s">
        <v>504</v>
      </c>
      <c r="B3" s="517"/>
      <c r="C3" s="517"/>
      <c r="D3" s="517"/>
      <c r="E3" s="517"/>
      <c r="F3" s="517"/>
      <c r="G3" s="517"/>
      <c r="H3" s="517"/>
      <c r="I3" s="517"/>
    </row>
    <row r="4" ht="5.25" customHeight="1"/>
    <row r="5" ht="12.75" hidden="1"/>
    <row r="6" spans="1:9" ht="14.25" customHeight="1">
      <c r="A6" s="514" t="s">
        <v>319</v>
      </c>
      <c r="B6" s="514" t="s">
        <v>25</v>
      </c>
      <c r="C6" s="514"/>
      <c r="D6" s="518" t="s">
        <v>320</v>
      </c>
      <c r="E6" s="518" t="s">
        <v>505</v>
      </c>
      <c r="F6" s="518" t="s">
        <v>506</v>
      </c>
      <c r="G6" s="514"/>
      <c r="H6" s="518" t="s">
        <v>302</v>
      </c>
      <c r="I6" s="518" t="s">
        <v>303</v>
      </c>
    </row>
    <row r="7" spans="1:9" ht="27.75" customHeight="1">
      <c r="A7" s="514"/>
      <c r="B7" s="514"/>
      <c r="C7" s="514"/>
      <c r="D7" s="514"/>
      <c r="E7" s="514"/>
      <c r="F7" s="46" t="s">
        <v>304</v>
      </c>
      <c r="G7" s="46" t="s">
        <v>305</v>
      </c>
      <c r="H7" s="518"/>
      <c r="I7" s="518"/>
    </row>
    <row r="8" spans="1:9" ht="12.75">
      <c r="A8" s="514" t="s">
        <v>321</v>
      </c>
      <c r="B8" s="514"/>
      <c r="C8" s="514"/>
      <c r="D8" s="514"/>
      <c r="E8" s="514"/>
      <c r="F8" s="514"/>
      <c r="G8" s="514"/>
      <c r="H8" s="514"/>
      <c r="I8" s="514"/>
    </row>
    <row r="9" spans="1:9" ht="3" customHeight="1">
      <c r="A9" s="514"/>
      <c r="B9" s="514"/>
      <c r="C9" s="514"/>
      <c r="D9" s="514"/>
      <c r="E9" s="514"/>
      <c r="F9" s="514"/>
      <c r="G9" s="514"/>
      <c r="H9" s="514"/>
      <c r="I9" s="514"/>
    </row>
    <row r="10" spans="1:9" ht="57.75" customHeight="1">
      <c r="A10" s="48" t="s">
        <v>32</v>
      </c>
      <c r="B10" s="513" t="s">
        <v>330</v>
      </c>
      <c r="C10" s="513"/>
      <c r="D10" s="48" t="s">
        <v>306</v>
      </c>
      <c r="E10" s="50"/>
      <c r="F10" s="50"/>
      <c r="G10" s="50"/>
      <c r="H10" s="50"/>
      <c r="I10" s="50"/>
    </row>
    <row r="11" spans="1:9" ht="37.5" customHeight="1">
      <c r="A11" s="48" t="s">
        <v>33</v>
      </c>
      <c r="B11" s="513" t="s">
        <v>322</v>
      </c>
      <c r="C11" s="513"/>
      <c r="D11" s="48" t="s">
        <v>306</v>
      </c>
      <c r="E11" s="50"/>
      <c r="F11" s="50"/>
      <c r="G11" s="50"/>
      <c r="H11" s="50"/>
      <c r="I11" s="50"/>
    </row>
    <row r="12" spans="1:9" ht="17.25" customHeight="1">
      <c r="A12" s="48" t="s">
        <v>34</v>
      </c>
      <c r="B12" s="515" t="s">
        <v>307</v>
      </c>
      <c r="C12" s="515"/>
      <c r="D12" s="48" t="s">
        <v>306</v>
      </c>
      <c r="E12" s="50"/>
      <c r="F12" s="50"/>
      <c r="G12" s="50"/>
      <c r="H12" s="50"/>
      <c r="I12" s="50"/>
    </row>
    <row r="13" spans="1:9" ht="27.75" customHeight="1">
      <c r="A13" s="48" t="s">
        <v>26</v>
      </c>
      <c r="B13" s="513" t="s">
        <v>308</v>
      </c>
      <c r="C13" s="513"/>
      <c r="D13" s="48" t="s">
        <v>306</v>
      </c>
      <c r="E13" s="50"/>
      <c r="F13" s="50"/>
      <c r="G13" s="50"/>
      <c r="H13" s="50"/>
      <c r="I13" s="50"/>
    </row>
    <row r="14" spans="1:9" ht="21.75" customHeight="1">
      <c r="A14" s="48" t="s">
        <v>36</v>
      </c>
      <c r="B14" s="513" t="s">
        <v>309</v>
      </c>
      <c r="C14" s="513"/>
      <c r="D14" s="48" t="s">
        <v>306</v>
      </c>
      <c r="E14" s="50"/>
      <c r="F14" s="50"/>
      <c r="G14" s="50"/>
      <c r="H14" s="50"/>
      <c r="I14" s="50"/>
    </row>
    <row r="15" spans="1:9" ht="38.25" customHeight="1">
      <c r="A15" s="48" t="s">
        <v>39</v>
      </c>
      <c r="B15" s="513" t="s">
        <v>310</v>
      </c>
      <c r="C15" s="513"/>
      <c r="D15" s="48" t="s">
        <v>306</v>
      </c>
      <c r="E15" s="50"/>
      <c r="F15" s="50"/>
      <c r="G15" s="50"/>
      <c r="H15" s="50"/>
      <c r="I15" s="50"/>
    </row>
    <row r="16" spans="1:9" ht="20.25" customHeight="1">
      <c r="A16" s="48" t="s">
        <v>41</v>
      </c>
      <c r="B16" s="513" t="s">
        <v>311</v>
      </c>
      <c r="C16" s="513"/>
      <c r="D16" s="48" t="s">
        <v>306</v>
      </c>
      <c r="E16" s="50"/>
      <c r="F16" s="50"/>
      <c r="G16" s="50"/>
      <c r="H16" s="50"/>
      <c r="I16" s="50"/>
    </row>
    <row r="17" spans="1:9" ht="27" customHeight="1">
      <c r="A17" s="48" t="s">
        <v>47</v>
      </c>
      <c r="B17" s="513" t="s">
        <v>368</v>
      </c>
      <c r="C17" s="513"/>
      <c r="D17" s="48" t="s">
        <v>372</v>
      </c>
      <c r="E17" s="50"/>
      <c r="F17" s="50"/>
      <c r="G17" s="50"/>
      <c r="H17" s="50"/>
      <c r="I17" s="50"/>
    </row>
    <row r="18" spans="1:9" ht="21.75" customHeight="1">
      <c r="A18" s="48" t="s">
        <v>323</v>
      </c>
      <c r="B18" s="513" t="s">
        <v>324</v>
      </c>
      <c r="C18" s="513"/>
      <c r="D18" s="48" t="s">
        <v>306</v>
      </c>
      <c r="E18" s="50"/>
      <c r="F18" s="50"/>
      <c r="G18" s="50"/>
      <c r="H18" s="50"/>
      <c r="I18" s="50"/>
    </row>
    <row r="19" spans="1:9" ht="23.25" customHeight="1">
      <c r="A19" s="48" t="s">
        <v>325</v>
      </c>
      <c r="B19" s="513" t="s">
        <v>312</v>
      </c>
      <c r="C19" s="513"/>
      <c r="D19" s="48" t="s">
        <v>372</v>
      </c>
      <c r="E19" s="50"/>
      <c r="F19" s="50"/>
      <c r="G19" s="50"/>
      <c r="H19" s="50"/>
      <c r="I19" s="50"/>
    </row>
    <row r="20" spans="1:9" ht="23.25" customHeight="1">
      <c r="A20" s="48">
        <v>11</v>
      </c>
      <c r="B20" s="510" t="s">
        <v>369</v>
      </c>
      <c r="C20" s="511"/>
      <c r="D20" s="48"/>
      <c r="E20" s="50"/>
      <c r="F20" s="50"/>
      <c r="G20" s="50"/>
      <c r="H20" s="50"/>
      <c r="I20" s="50"/>
    </row>
    <row r="21" spans="1:9" ht="28.5" customHeight="1">
      <c r="A21" s="48">
        <v>12</v>
      </c>
      <c r="B21" s="513" t="s">
        <v>326</v>
      </c>
      <c r="C21" s="513"/>
      <c r="D21" s="48" t="s">
        <v>372</v>
      </c>
      <c r="E21" s="50"/>
      <c r="F21" s="50"/>
      <c r="G21" s="50"/>
      <c r="H21" s="50"/>
      <c r="I21" s="50"/>
    </row>
    <row r="22" spans="1:9" ht="27" customHeight="1">
      <c r="A22" s="48">
        <v>13</v>
      </c>
      <c r="B22" s="513" t="s">
        <v>313</v>
      </c>
      <c r="C22" s="513"/>
      <c r="D22" s="48" t="s">
        <v>372</v>
      </c>
      <c r="E22" s="50"/>
      <c r="F22" s="50"/>
      <c r="G22" s="50"/>
      <c r="H22" s="50"/>
      <c r="I22" s="50"/>
    </row>
    <row r="23" spans="1:9" ht="24.75" customHeight="1">
      <c r="A23" s="48">
        <v>14</v>
      </c>
      <c r="B23" s="513" t="s">
        <v>314</v>
      </c>
      <c r="C23" s="513"/>
      <c r="D23" s="48" t="s">
        <v>306</v>
      </c>
      <c r="E23" s="50"/>
      <c r="F23" s="50"/>
      <c r="G23" s="50"/>
      <c r="H23" s="50"/>
      <c r="I23" s="50"/>
    </row>
    <row r="24" spans="1:9" ht="17.25" customHeight="1">
      <c r="A24" s="48">
        <v>15</v>
      </c>
      <c r="B24" s="513" t="s">
        <v>331</v>
      </c>
      <c r="C24" s="513"/>
      <c r="D24" s="48" t="s">
        <v>306</v>
      </c>
      <c r="E24" s="50"/>
      <c r="F24" s="50"/>
      <c r="G24" s="50"/>
      <c r="H24" s="50"/>
      <c r="I24" s="50"/>
    </row>
    <row r="25" spans="1:9" ht="27" customHeight="1">
      <c r="A25" s="48">
        <v>16</v>
      </c>
      <c r="B25" s="513" t="s">
        <v>327</v>
      </c>
      <c r="C25" s="515"/>
      <c r="D25" s="48" t="s">
        <v>306</v>
      </c>
      <c r="E25" s="50"/>
      <c r="F25" s="50"/>
      <c r="G25" s="50"/>
      <c r="H25" s="50"/>
      <c r="I25" s="50"/>
    </row>
    <row r="26" spans="1:9" ht="27" customHeight="1">
      <c r="A26" s="48">
        <v>17</v>
      </c>
      <c r="B26" s="510" t="s">
        <v>370</v>
      </c>
      <c r="C26" s="512"/>
      <c r="D26" s="48" t="s">
        <v>306</v>
      </c>
      <c r="E26" s="50"/>
      <c r="F26" s="50"/>
      <c r="G26" s="50"/>
      <c r="H26" s="50"/>
      <c r="I26" s="50"/>
    </row>
    <row r="27" spans="1:9" ht="20.25" customHeight="1">
      <c r="A27" s="48">
        <v>18</v>
      </c>
      <c r="B27" s="513" t="s">
        <v>315</v>
      </c>
      <c r="C27" s="513"/>
      <c r="D27" s="48" t="s">
        <v>306</v>
      </c>
      <c r="E27" s="50"/>
      <c r="F27" s="50"/>
      <c r="G27" s="50"/>
      <c r="H27" s="50"/>
      <c r="I27" s="50"/>
    </row>
    <row r="28" spans="1:9" ht="21" customHeight="1">
      <c r="A28" s="48">
        <v>19</v>
      </c>
      <c r="B28" s="513" t="s">
        <v>328</v>
      </c>
      <c r="C28" s="513"/>
      <c r="D28" s="48" t="s">
        <v>306</v>
      </c>
      <c r="E28" s="50"/>
      <c r="F28" s="50"/>
      <c r="G28" s="50"/>
      <c r="H28" s="50"/>
      <c r="I28" s="50"/>
    </row>
    <row r="29" spans="1:9" s="41" customFormat="1" ht="20.25" customHeight="1">
      <c r="A29" s="514" t="s">
        <v>316</v>
      </c>
      <c r="B29" s="514"/>
      <c r="C29" s="514"/>
      <c r="D29" s="46" t="s">
        <v>306</v>
      </c>
      <c r="E29" s="51"/>
      <c r="F29" s="51"/>
      <c r="G29" s="51"/>
      <c r="H29" s="51"/>
      <c r="I29" s="51"/>
    </row>
    <row r="30" spans="1:9" ht="27.75" customHeight="1">
      <c r="A30" s="514" t="s">
        <v>317</v>
      </c>
      <c r="B30" s="514"/>
      <c r="C30" s="514"/>
      <c r="D30" s="514"/>
      <c r="E30" s="514"/>
      <c r="F30" s="514"/>
      <c r="G30" s="514"/>
      <c r="H30" s="514"/>
      <c r="I30" s="514"/>
    </row>
    <row r="31" spans="1:9" ht="56.25" customHeight="1">
      <c r="A31" s="48" t="s">
        <v>32</v>
      </c>
      <c r="B31" s="513" t="s">
        <v>330</v>
      </c>
      <c r="C31" s="513"/>
      <c r="D31" s="48" t="s">
        <v>306</v>
      </c>
      <c r="E31" s="50"/>
      <c r="F31" s="50"/>
      <c r="G31" s="50"/>
      <c r="H31" s="50"/>
      <c r="I31" s="50"/>
    </row>
    <row r="32" spans="1:9" ht="39.75" customHeight="1">
      <c r="A32" s="48" t="s">
        <v>33</v>
      </c>
      <c r="B32" s="513" t="s">
        <v>322</v>
      </c>
      <c r="C32" s="513"/>
      <c r="D32" s="48" t="s">
        <v>306</v>
      </c>
      <c r="E32" s="50"/>
      <c r="F32" s="50"/>
      <c r="G32" s="50"/>
      <c r="H32" s="50"/>
      <c r="I32" s="50"/>
    </row>
    <row r="33" spans="1:9" ht="21" customHeight="1">
      <c r="A33" s="48" t="s">
        <v>34</v>
      </c>
      <c r="B33" s="515" t="s">
        <v>307</v>
      </c>
      <c r="C33" s="515"/>
      <c r="D33" s="48" t="s">
        <v>306</v>
      </c>
      <c r="E33" s="50"/>
      <c r="F33" s="50"/>
      <c r="G33" s="50"/>
      <c r="H33" s="50"/>
      <c r="I33" s="50"/>
    </row>
    <row r="34" spans="1:9" ht="28.5" customHeight="1">
      <c r="A34" s="48" t="s">
        <v>26</v>
      </c>
      <c r="B34" s="513" t="s">
        <v>308</v>
      </c>
      <c r="C34" s="513"/>
      <c r="D34" s="48" t="s">
        <v>306</v>
      </c>
      <c r="E34" s="50"/>
      <c r="F34" s="50"/>
      <c r="G34" s="50"/>
      <c r="H34" s="50"/>
      <c r="I34" s="50"/>
    </row>
    <row r="35" spans="1:9" ht="22.5" customHeight="1">
      <c r="A35" s="48" t="s">
        <v>36</v>
      </c>
      <c r="B35" s="513" t="s">
        <v>309</v>
      </c>
      <c r="C35" s="513"/>
      <c r="D35" s="48" t="s">
        <v>306</v>
      </c>
      <c r="E35" s="50"/>
      <c r="F35" s="50"/>
      <c r="G35" s="50"/>
      <c r="H35" s="50"/>
      <c r="I35" s="50"/>
    </row>
    <row r="36" spans="1:9" ht="38.25" customHeight="1">
      <c r="A36" s="48" t="s">
        <v>39</v>
      </c>
      <c r="B36" s="513" t="s">
        <v>310</v>
      </c>
      <c r="C36" s="513"/>
      <c r="D36" s="48" t="s">
        <v>306</v>
      </c>
      <c r="E36" s="50"/>
      <c r="F36" s="50"/>
      <c r="G36" s="50"/>
      <c r="H36" s="50"/>
      <c r="I36" s="50"/>
    </row>
    <row r="37" spans="1:9" ht="17.25" customHeight="1">
      <c r="A37" s="48" t="s">
        <v>41</v>
      </c>
      <c r="B37" s="513" t="s">
        <v>311</v>
      </c>
      <c r="C37" s="513"/>
      <c r="D37" s="48" t="s">
        <v>306</v>
      </c>
      <c r="E37" s="50"/>
      <c r="F37" s="50"/>
      <c r="G37" s="50"/>
      <c r="H37" s="50"/>
      <c r="I37" s="50"/>
    </row>
    <row r="38" spans="1:9" ht="19.5" customHeight="1">
      <c r="A38" s="48" t="s">
        <v>47</v>
      </c>
      <c r="B38" s="513" t="s">
        <v>368</v>
      </c>
      <c r="C38" s="513"/>
      <c r="D38" s="48"/>
      <c r="E38" s="50"/>
      <c r="F38" s="50"/>
      <c r="G38" s="50"/>
      <c r="H38" s="50"/>
      <c r="I38" s="50"/>
    </row>
    <row r="39" spans="1:9" ht="15" customHeight="1">
      <c r="A39" s="48" t="s">
        <v>323</v>
      </c>
      <c r="B39" s="513" t="s">
        <v>324</v>
      </c>
      <c r="C39" s="513"/>
      <c r="D39" s="48" t="s">
        <v>306</v>
      </c>
      <c r="E39" s="50"/>
      <c r="F39" s="50"/>
      <c r="G39" s="50"/>
      <c r="H39" s="50"/>
      <c r="I39" s="50"/>
    </row>
    <row r="40" spans="1:9" ht="15" customHeight="1">
      <c r="A40" s="48" t="s">
        <v>325</v>
      </c>
      <c r="B40" s="513" t="s">
        <v>312</v>
      </c>
      <c r="C40" s="513"/>
      <c r="D40" s="48" t="s">
        <v>372</v>
      </c>
      <c r="E40" s="50"/>
      <c r="F40" s="50"/>
      <c r="G40" s="50"/>
      <c r="H40" s="50"/>
      <c r="I40" s="50"/>
    </row>
    <row r="41" spans="1:9" ht="21.75" customHeight="1">
      <c r="A41" s="48">
        <v>11</v>
      </c>
      <c r="B41" s="510" t="s">
        <v>369</v>
      </c>
      <c r="C41" s="511"/>
      <c r="D41" s="48" t="s">
        <v>306</v>
      </c>
      <c r="E41" s="50"/>
      <c r="F41" s="50"/>
      <c r="G41" s="50"/>
      <c r="H41" s="50"/>
      <c r="I41" s="50"/>
    </row>
    <row r="42" spans="1:9" ht="24" customHeight="1">
      <c r="A42" s="48">
        <v>12</v>
      </c>
      <c r="B42" s="513" t="s">
        <v>326</v>
      </c>
      <c r="C42" s="513"/>
      <c r="D42" s="48" t="s">
        <v>372</v>
      </c>
      <c r="E42" s="50"/>
      <c r="F42" s="50"/>
      <c r="G42" s="50"/>
      <c r="H42" s="50"/>
      <c r="I42" s="50"/>
    </row>
    <row r="43" spans="1:9" ht="30.75" customHeight="1">
      <c r="A43" s="48">
        <v>13</v>
      </c>
      <c r="B43" s="513" t="s">
        <v>313</v>
      </c>
      <c r="C43" s="513"/>
      <c r="D43" s="48" t="s">
        <v>372</v>
      </c>
      <c r="E43" s="50"/>
      <c r="F43" s="50"/>
      <c r="G43" s="50"/>
      <c r="H43" s="50"/>
      <c r="I43" s="50"/>
    </row>
    <row r="44" spans="1:9" ht="16.5" customHeight="1">
      <c r="A44" s="48">
        <v>14</v>
      </c>
      <c r="B44" s="513" t="s">
        <v>314</v>
      </c>
      <c r="C44" s="513"/>
      <c r="D44" s="48" t="s">
        <v>306</v>
      </c>
      <c r="E44" s="50"/>
      <c r="F44" s="50"/>
      <c r="G44" s="50"/>
      <c r="H44" s="50"/>
      <c r="I44" s="50"/>
    </row>
    <row r="45" spans="1:9" ht="16.5" customHeight="1">
      <c r="A45" s="48">
        <v>15</v>
      </c>
      <c r="B45" s="513" t="s">
        <v>331</v>
      </c>
      <c r="C45" s="513"/>
      <c r="D45" s="48" t="s">
        <v>306</v>
      </c>
      <c r="E45" s="50"/>
      <c r="F45" s="50"/>
      <c r="G45" s="50"/>
      <c r="H45" s="50"/>
      <c r="I45" s="50"/>
    </row>
    <row r="46" spans="1:9" ht="24.75" customHeight="1">
      <c r="A46" s="48">
        <v>16</v>
      </c>
      <c r="B46" s="513" t="s">
        <v>327</v>
      </c>
      <c r="C46" s="515"/>
      <c r="D46" s="48" t="s">
        <v>306</v>
      </c>
      <c r="E46" s="50"/>
      <c r="F46" s="50"/>
      <c r="G46" s="50"/>
      <c r="H46" s="50"/>
      <c r="I46" s="50"/>
    </row>
    <row r="47" spans="1:9" ht="27" customHeight="1">
      <c r="A47" s="48">
        <v>17</v>
      </c>
      <c r="B47" s="510" t="s">
        <v>371</v>
      </c>
      <c r="C47" s="512"/>
      <c r="D47" s="48" t="s">
        <v>306</v>
      </c>
      <c r="E47" s="50"/>
      <c r="F47" s="50"/>
      <c r="G47" s="50"/>
      <c r="H47" s="50"/>
      <c r="I47" s="50"/>
    </row>
    <row r="48" spans="1:9" ht="15" customHeight="1">
      <c r="A48" s="48">
        <v>18</v>
      </c>
      <c r="B48" s="513" t="s">
        <v>315</v>
      </c>
      <c r="C48" s="513"/>
      <c r="D48" s="48" t="s">
        <v>306</v>
      </c>
      <c r="E48" s="50"/>
      <c r="F48" s="50"/>
      <c r="G48" s="50"/>
      <c r="H48" s="50"/>
      <c r="I48" s="50"/>
    </row>
    <row r="49" spans="1:9" ht="17.25" customHeight="1">
      <c r="A49" s="48">
        <v>19</v>
      </c>
      <c r="B49" s="513" t="s">
        <v>328</v>
      </c>
      <c r="C49" s="513"/>
      <c r="D49" s="48" t="s">
        <v>306</v>
      </c>
      <c r="E49" s="50"/>
      <c r="F49" s="50"/>
      <c r="G49" s="50"/>
      <c r="H49" s="50"/>
      <c r="I49" s="50"/>
    </row>
    <row r="50" spans="1:9" s="41" customFormat="1" ht="12.75">
      <c r="A50" s="514" t="s">
        <v>318</v>
      </c>
      <c r="B50" s="514"/>
      <c r="C50" s="514"/>
      <c r="D50" s="46" t="s">
        <v>306</v>
      </c>
      <c r="E50" s="51"/>
      <c r="F50" s="51"/>
      <c r="G50" s="51"/>
      <c r="H50" s="51"/>
      <c r="I50" s="51"/>
    </row>
    <row r="51" spans="1:9" s="41" customFormat="1" ht="18" customHeight="1">
      <c r="A51" s="514" t="s">
        <v>329</v>
      </c>
      <c r="B51" s="514"/>
      <c r="C51" s="514"/>
      <c r="D51" s="46" t="s">
        <v>306</v>
      </c>
      <c r="E51" s="51"/>
      <c r="F51" s="51"/>
      <c r="G51" s="51"/>
      <c r="H51" s="51"/>
      <c r="I51" s="51"/>
    </row>
    <row r="52" spans="5:9" ht="12.75">
      <c r="E52" s="39"/>
      <c r="F52" s="39"/>
      <c r="G52" s="39"/>
      <c r="H52" s="39"/>
      <c r="I52" s="39"/>
    </row>
    <row r="53" spans="5:9" ht="12.75" hidden="1">
      <c r="E53" s="39"/>
      <c r="F53" s="39"/>
      <c r="G53" s="39"/>
      <c r="H53" s="39"/>
      <c r="I53" s="39"/>
    </row>
    <row r="54" spans="5:9" ht="3.75" customHeight="1">
      <c r="E54" s="39"/>
      <c r="F54" s="39"/>
      <c r="G54" s="39"/>
      <c r="H54" s="39"/>
      <c r="I54" s="39"/>
    </row>
    <row r="55" ht="12.75" hidden="1"/>
    <row r="56" spans="2:4" ht="24.75" customHeight="1">
      <c r="B56" s="29"/>
      <c r="C56" s="29"/>
      <c r="D56" s="29"/>
    </row>
    <row r="57" spans="2:4" ht="27" customHeight="1">
      <c r="B57" s="29"/>
      <c r="C57" s="29"/>
      <c r="D57" s="29"/>
    </row>
    <row r="58" ht="27.75" customHeight="1"/>
    <row r="59" ht="25.5" customHeight="1"/>
    <row r="60" ht="29.25" customHeight="1"/>
  </sheetData>
  <sheetProtection/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A50:C50"/>
    <mergeCell ref="A51:C51"/>
    <mergeCell ref="B44:C44"/>
    <mergeCell ref="B45:C45"/>
    <mergeCell ref="B46:C46"/>
    <mergeCell ref="B48:C48"/>
    <mergeCell ref="B41:C41"/>
    <mergeCell ref="B47:C47"/>
    <mergeCell ref="B49:C49"/>
    <mergeCell ref="B39:C39"/>
    <mergeCell ref="B40:C40"/>
    <mergeCell ref="B42:C42"/>
    <mergeCell ref="B43:C4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5.375" style="0" customWidth="1"/>
    <col min="2" max="2" width="7.75390625" style="0" customWidth="1"/>
    <col min="3" max="3" width="35.75390625" style="0" customWidth="1"/>
    <col min="4" max="4" width="13.25390625" style="0" customWidth="1"/>
    <col min="5" max="5" width="12.625" style="0" customWidth="1"/>
    <col min="6" max="6" width="12.00390625" style="0" customWidth="1"/>
    <col min="7" max="7" width="10.125" style="0" bestFit="1" customWidth="1"/>
  </cols>
  <sheetData>
    <row r="1" spans="1:6" ht="18">
      <c r="A1" s="420" t="s">
        <v>597</v>
      </c>
      <c r="B1" s="420"/>
      <c r="C1" s="420"/>
      <c r="D1" s="420"/>
      <c r="E1" s="420"/>
      <c r="F1" s="420"/>
    </row>
    <row r="2" spans="1:6" ht="18">
      <c r="A2" s="2"/>
      <c r="B2" s="2"/>
      <c r="C2" s="2"/>
      <c r="D2" s="2"/>
      <c r="E2" s="2"/>
      <c r="F2" s="1"/>
    </row>
    <row r="3" spans="1:6" ht="12.75">
      <c r="A3" s="23"/>
      <c r="B3" s="23"/>
      <c r="C3" s="23"/>
      <c r="D3" s="23"/>
      <c r="E3" s="1"/>
      <c r="F3" s="11"/>
    </row>
    <row r="4" spans="1:6" ht="12.75">
      <c r="A4" s="421" t="s">
        <v>27</v>
      </c>
      <c r="B4" s="421" t="s">
        <v>28</v>
      </c>
      <c r="C4" s="422" t="s">
        <v>420</v>
      </c>
      <c r="D4" s="422" t="s">
        <v>598</v>
      </c>
      <c r="E4" s="422"/>
      <c r="F4" s="422"/>
    </row>
    <row r="5" spans="1:6" ht="12.75">
      <c r="A5" s="421"/>
      <c r="B5" s="421"/>
      <c r="C5" s="422"/>
      <c r="D5" s="422" t="s">
        <v>122</v>
      </c>
      <c r="E5" s="422" t="s">
        <v>80</v>
      </c>
      <c r="F5" s="422"/>
    </row>
    <row r="6" spans="1:6" ht="25.5" customHeight="1">
      <c r="A6" s="421"/>
      <c r="B6" s="421"/>
      <c r="C6" s="422"/>
      <c r="D6" s="422"/>
      <c r="E6" s="271" t="s">
        <v>354</v>
      </c>
      <c r="F6" s="271" t="s">
        <v>355</v>
      </c>
    </row>
    <row r="7" spans="1:6" ht="12.75">
      <c r="A7" s="25">
        <v>1</v>
      </c>
      <c r="B7" s="25">
        <v>2</v>
      </c>
      <c r="C7" s="25">
        <v>4</v>
      </c>
      <c r="D7" s="25">
        <v>6</v>
      </c>
      <c r="E7" s="25">
        <v>7</v>
      </c>
      <c r="F7" s="25">
        <v>8</v>
      </c>
    </row>
    <row r="8" spans="1:6" ht="24" customHeight="1">
      <c r="A8" s="237" t="s">
        <v>153</v>
      </c>
      <c r="B8" s="237"/>
      <c r="C8" s="238" t="s">
        <v>383</v>
      </c>
      <c r="D8" s="239">
        <v>25000</v>
      </c>
      <c r="E8" s="239">
        <v>25000</v>
      </c>
      <c r="F8" s="239"/>
    </row>
    <row r="9" spans="1:6" ht="36" customHeight="1">
      <c r="A9" s="231"/>
      <c r="B9" s="231" t="s">
        <v>154</v>
      </c>
      <c r="C9" s="226" t="s">
        <v>289</v>
      </c>
      <c r="D9" s="229">
        <v>25000</v>
      </c>
      <c r="E9" s="229">
        <v>25000</v>
      </c>
      <c r="F9" s="229"/>
    </row>
    <row r="10" spans="1:6" ht="23.25" customHeight="1">
      <c r="A10" s="237" t="s">
        <v>433</v>
      </c>
      <c r="B10" s="237"/>
      <c r="C10" s="238" t="s">
        <v>436</v>
      </c>
      <c r="D10" s="239">
        <v>104265</v>
      </c>
      <c r="E10" s="239"/>
      <c r="F10" s="239">
        <v>104265</v>
      </c>
    </row>
    <row r="11" spans="1:6" ht="24" customHeight="1">
      <c r="A11" s="231"/>
      <c r="B11" s="231" t="s">
        <v>434</v>
      </c>
      <c r="C11" s="226" t="s">
        <v>435</v>
      </c>
      <c r="D11" s="229">
        <v>104265</v>
      </c>
      <c r="E11" s="229"/>
      <c r="F11" s="229">
        <v>104265</v>
      </c>
    </row>
    <row r="12" spans="1:6" ht="22.5" customHeight="1">
      <c r="A12" s="237" t="s">
        <v>155</v>
      </c>
      <c r="B12" s="237"/>
      <c r="C12" s="238" t="s">
        <v>176</v>
      </c>
      <c r="D12" s="239">
        <v>4092504</v>
      </c>
      <c r="E12" s="239">
        <v>2947504</v>
      </c>
      <c r="F12" s="239">
        <v>1145000</v>
      </c>
    </row>
    <row r="13" spans="1:6" ht="23.25" customHeight="1">
      <c r="A13" s="231"/>
      <c r="B13" s="231" t="s">
        <v>156</v>
      </c>
      <c r="C13" s="226" t="s">
        <v>177</v>
      </c>
      <c r="D13" s="230">
        <v>4092504</v>
      </c>
      <c r="E13" s="229">
        <v>2947504</v>
      </c>
      <c r="F13" s="229">
        <v>1145000</v>
      </c>
    </row>
    <row r="14" spans="1:6" ht="24.75" customHeight="1">
      <c r="A14" s="237" t="s">
        <v>157</v>
      </c>
      <c r="B14" s="237"/>
      <c r="C14" s="238" t="s">
        <v>178</v>
      </c>
      <c r="D14" s="239">
        <v>45000</v>
      </c>
      <c r="E14" s="239">
        <v>45000</v>
      </c>
      <c r="F14" s="239"/>
    </row>
    <row r="15" spans="1:6" ht="30" customHeight="1">
      <c r="A15" s="231"/>
      <c r="B15" s="231" t="s">
        <v>158</v>
      </c>
      <c r="C15" s="226" t="s">
        <v>564</v>
      </c>
      <c r="D15" s="229">
        <v>45000</v>
      </c>
      <c r="E15" s="229">
        <v>45000</v>
      </c>
      <c r="F15" s="229"/>
    </row>
    <row r="16" spans="1:6" ht="15.75" customHeight="1">
      <c r="A16" s="237" t="s">
        <v>159</v>
      </c>
      <c r="B16" s="237"/>
      <c r="C16" s="238" t="s">
        <v>209</v>
      </c>
      <c r="D16" s="239">
        <v>542200</v>
      </c>
      <c r="E16" s="239">
        <v>542200</v>
      </c>
      <c r="F16" s="239"/>
    </row>
    <row r="17" spans="1:6" ht="20.25" customHeight="1">
      <c r="A17" s="231"/>
      <c r="B17" s="231" t="s">
        <v>160</v>
      </c>
      <c r="C17" s="226" t="s">
        <v>210</v>
      </c>
      <c r="D17" s="229">
        <v>25000</v>
      </c>
      <c r="E17" s="229">
        <v>25000</v>
      </c>
      <c r="F17" s="229"/>
    </row>
    <row r="18" spans="1:6" ht="27.75" customHeight="1">
      <c r="A18" s="231"/>
      <c r="B18" s="231" t="s">
        <v>161</v>
      </c>
      <c r="C18" s="226" t="s">
        <v>211</v>
      </c>
      <c r="D18" s="229">
        <v>30000</v>
      </c>
      <c r="E18" s="229">
        <v>30000</v>
      </c>
      <c r="F18" s="229"/>
    </row>
    <row r="19" spans="1:6" ht="18.75" customHeight="1">
      <c r="A19" s="231"/>
      <c r="B19" s="231" t="s">
        <v>162</v>
      </c>
      <c r="C19" s="226" t="s">
        <v>212</v>
      </c>
      <c r="D19" s="229">
        <v>487200</v>
      </c>
      <c r="E19" s="229">
        <v>487200</v>
      </c>
      <c r="F19" s="229"/>
    </row>
    <row r="20" spans="1:6" ht="18.75" customHeight="1">
      <c r="A20" s="237" t="s">
        <v>163</v>
      </c>
      <c r="B20" s="237"/>
      <c r="C20" s="238" t="s">
        <v>213</v>
      </c>
      <c r="D20" s="239">
        <f>SUM(D21:D26)</f>
        <v>11771048</v>
      </c>
      <c r="E20" s="239">
        <f>SUM(E21:E26)</f>
        <v>10550075</v>
      </c>
      <c r="F20" s="239">
        <f>SUM(F21:F26)</f>
        <v>1220973</v>
      </c>
    </row>
    <row r="21" spans="1:6" ht="23.25" customHeight="1">
      <c r="A21" s="231"/>
      <c r="B21" s="231" t="s">
        <v>164</v>
      </c>
      <c r="C21" s="226" t="s">
        <v>214</v>
      </c>
      <c r="D21" s="229">
        <v>305175</v>
      </c>
      <c r="E21" s="229">
        <v>305175</v>
      </c>
      <c r="F21" s="229"/>
    </row>
    <row r="22" spans="1:6" ht="23.25" customHeight="1">
      <c r="A22" s="231"/>
      <c r="B22" s="231" t="s">
        <v>165</v>
      </c>
      <c r="C22" s="226" t="s">
        <v>215</v>
      </c>
      <c r="D22" s="229">
        <v>345000</v>
      </c>
      <c r="E22" s="229">
        <v>345000</v>
      </c>
      <c r="F22" s="229"/>
    </row>
    <row r="23" spans="1:6" ht="27.75" customHeight="1">
      <c r="A23" s="231"/>
      <c r="B23" s="231" t="s">
        <v>166</v>
      </c>
      <c r="C23" s="226" t="s">
        <v>216</v>
      </c>
      <c r="D23" s="229">
        <v>10978230</v>
      </c>
      <c r="E23" s="229">
        <v>9777900</v>
      </c>
      <c r="F23" s="229">
        <v>1200330</v>
      </c>
    </row>
    <row r="24" spans="1:6" ht="25.5" customHeight="1">
      <c r="A24" s="231"/>
      <c r="B24" s="231" t="s">
        <v>167</v>
      </c>
      <c r="C24" s="226" t="s">
        <v>466</v>
      </c>
      <c r="D24" s="229">
        <v>22000</v>
      </c>
      <c r="E24" s="229">
        <v>22000</v>
      </c>
      <c r="F24" s="229"/>
    </row>
    <row r="25" spans="1:6" ht="25.5" customHeight="1">
      <c r="A25" s="231"/>
      <c r="B25" s="231" t="s">
        <v>613</v>
      </c>
      <c r="C25" s="226" t="s">
        <v>614</v>
      </c>
      <c r="D25" s="229">
        <v>100000</v>
      </c>
      <c r="E25" s="229">
        <v>100000</v>
      </c>
      <c r="F25" s="229"/>
    </row>
    <row r="26" spans="1:6" ht="25.5" customHeight="1">
      <c r="A26" s="231"/>
      <c r="B26" s="231" t="s">
        <v>441</v>
      </c>
      <c r="C26" s="226" t="s">
        <v>229</v>
      </c>
      <c r="D26" s="229">
        <v>20643</v>
      </c>
      <c r="E26" s="229"/>
      <c r="F26" s="229">
        <v>20643</v>
      </c>
    </row>
    <row r="27" spans="1:6" ht="24.75" customHeight="1">
      <c r="A27" s="237" t="s">
        <v>593</v>
      </c>
      <c r="B27" s="237"/>
      <c r="C27" s="238" t="s">
        <v>612</v>
      </c>
      <c r="D27" s="239">
        <v>10000</v>
      </c>
      <c r="E27" s="239">
        <v>10000</v>
      </c>
      <c r="F27" s="239"/>
    </row>
    <row r="28" spans="1:6" ht="18.75" customHeight="1">
      <c r="A28" s="231"/>
      <c r="B28" s="231" t="s">
        <v>594</v>
      </c>
      <c r="C28" s="226" t="s">
        <v>595</v>
      </c>
      <c r="D28" s="229">
        <v>10000</v>
      </c>
      <c r="E28" s="229">
        <v>10000</v>
      </c>
      <c r="F28" s="229"/>
    </row>
    <row r="29" spans="1:6" ht="29.25" customHeight="1">
      <c r="A29" s="237" t="s">
        <v>168</v>
      </c>
      <c r="B29" s="237"/>
      <c r="C29" s="238" t="s">
        <v>217</v>
      </c>
      <c r="D29" s="239">
        <f>SUM(D30:D32)</f>
        <v>4059728</v>
      </c>
      <c r="E29" s="239">
        <f>SUM(E30:E32)</f>
        <v>3759728</v>
      </c>
      <c r="F29" s="239">
        <f>SUM(F30:F32)</f>
        <v>300000</v>
      </c>
    </row>
    <row r="30" spans="1:6" ht="29.25" customHeight="1">
      <c r="A30" s="343"/>
      <c r="B30" s="343" t="s">
        <v>585</v>
      </c>
      <c r="C30" s="344" t="s">
        <v>586</v>
      </c>
      <c r="D30" s="345">
        <v>300000</v>
      </c>
      <c r="E30" s="345"/>
      <c r="F30" s="345">
        <v>300000</v>
      </c>
    </row>
    <row r="31" spans="1:6" ht="21.75" customHeight="1">
      <c r="A31" s="231"/>
      <c r="B31" s="231" t="s">
        <v>169</v>
      </c>
      <c r="C31" s="226" t="s">
        <v>218</v>
      </c>
      <c r="D31" s="229">
        <v>3758428</v>
      </c>
      <c r="E31" s="229">
        <v>3758428</v>
      </c>
      <c r="F31" s="229"/>
    </row>
    <row r="32" spans="1:6" ht="27" customHeight="1">
      <c r="A32" s="231"/>
      <c r="B32" s="231" t="s">
        <v>170</v>
      </c>
      <c r="C32" s="226" t="s">
        <v>219</v>
      </c>
      <c r="D32" s="229">
        <v>1300</v>
      </c>
      <c r="E32" s="229">
        <v>1300</v>
      </c>
      <c r="F32" s="229"/>
    </row>
    <row r="33" spans="1:6" ht="18.75" customHeight="1">
      <c r="A33" s="237" t="s">
        <v>171</v>
      </c>
      <c r="B33" s="237"/>
      <c r="C33" s="238" t="s">
        <v>220</v>
      </c>
      <c r="D33" s="239">
        <f>SUM(D34:D35)</f>
        <v>834000</v>
      </c>
      <c r="E33" s="239">
        <f>SUM(E34:E35)</f>
        <v>834000</v>
      </c>
      <c r="F33" s="239"/>
    </row>
    <row r="34" spans="1:6" ht="32.25" customHeight="1">
      <c r="A34" s="231"/>
      <c r="B34" s="231" t="s">
        <v>172</v>
      </c>
      <c r="C34" s="226" t="s">
        <v>561</v>
      </c>
      <c r="D34" s="229">
        <v>600000</v>
      </c>
      <c r="E34" s="229">
        <v>600000</v>
      </c>
      <c r="F34" s="229"/>
    </row>
    <row r="35" spans="1:6" ht="42.75" customHeight="1">
      <c r="A35" s="231"/>
      <c r="B35" s="231" t="s">
        <v>347</v>
      </c>
      <c r="C35" s="226" t="s">
        <v>445</v>
      </c>
      <c r="D35" s="229">
        <v>234000</v>
      </c>
      <c r="E35" s="229">
        <v>234000</v>
      </c>
      <c r="F35" s="229"/>
    </row>
    <row r="36" spans="1:6" ht="22.5" customHeight="1">
      <c r="A36" s="237" t="s">
        <v>173</v>
      </c>
      <c r="B36" s="237"/>
      <c r="C36" s="238" t="s">
        <v>221</v>
      </c>
      <c r="D36" s="239">
        <v>262046</v>
      </c>
      <c r="E36" s="239">
        <v>262046</v>
      </c>
      <c r="F36" s="239"/>
    </row>
    <row r="37" spans="1:6" ht="21" customHeight="1">
      <c r="A37" s="231"/>
      <c r="B37" s="231" t="s">
        <v>174</v>
      </c>
      <c r="C37" s="226" t="s">
        <v>384</v>
      </c>
      <c r="D37" s="230">
        <v>262046</v>
      </c>
      <c r="E37" s="230">
        <v>262046</v>
      </c>
      <c r="F37" s="229"/>
    </row>
    <row r="38" spans="1:6" ht="21" customHeight="1">
      <c r="A38" s="237" t="s">
        <v>175</v>
      </c>
      <c r="B38" s="237"/>
      <c r="C38" s="238" t="s">
        <v>222</v>
      </c>
      <c r="D38" s="239">
        <v>29803189</v>
      </c>
      <c r="E38" s="239">
        <v>29803189</v>
      </c>
      <c r="F38" s="239"/>
    </row>
    <row r="39" spans="1:6" ht="21.75" customHeight="1">
      <c r="A39" s="231"/>
      <c r="B39" s="231" t="s">
        <v>179</v>
      </c>
      <c r="C39" s="226" t="s">
        <v>223</v>
      </c>
      <c r="D39" s="229">
        <v>2181633</v>
      </c>
      <c r="E39" s="229">
        <v>2181633</v>
      </c>
      <c r="F39" s="229"/>
    </row>
    <row r="40" spans="1:6" ht="28.5" customHeight="1">
      <c r="A40" s="231"/>
      <c r="B40" s="231" t="s">
        <v>554</v>
      </c>
      <c r="C40" s="226" t="s">
        <v>541</v>
      </c>
      <c r="D40" s="229">
        <v>34297</v>
      </c>
      <c r="E40" s="229">
        <v>34297</v>
      </c>
      <c r="F40" s="229"/>
    </row>
    <row r="41" spans="1:6" ht="24.75" customHeight="1">
      <c r="A41" s="231"/>
      <c r="B41" s="231" t="s">
        <v>180</v>
      </c>
      <c r="C41" s="226" t="s">
        <v>224</v>
      </c>
      <c r="D41" s="229">
        <v>1046694</v>
      </c>
      <c r="E41" s="229">
        <v>1046694</v>
      </c>
      <c r="F41" s="229"/>
    </row>
    <row r="42" spans="1:6" ht="26.25" customHeight="1">
      <c r="A42" s="231"/>
      <c r="B42" s="231" t="s">
        <v>181</v>
      </c>
      <c r="C42" s="226" t="s">
        <v>225</v>
      </c>
      <c r="D42" s="229">
        <v>2004243</v>
      </c>
      <c r="E42" s="229">
        <v>2004243</v>
      </c>
      <c r="F42" s="229"/>
    </row>
    <row r="43" spans="1:6" ht="34.5" customHeight="1">
      <c r="A43" s="231"/>
      <c r="B43" s="231" t="s">
        <v>359</v>
      </c>
      <c r="C43" s="226" t="s">
        <v>377</v>
      </c>
      <c r="D43" s="229">
        <v>877687</v>
      </c>
      <c r="E43" s="229">
        <v>877687</v>
      </c>
      <c r="F43" s="229"/>
    </row>
    <row r="44" spans="1:6" ht="28.5" customHeight="1">
      <c r="A44" s="231"/>
      <c r="B44" s="231" t="s">
        <v>182</v>
      </c>
      <c r="C44" s="226" t="s">
        <v>226</v>
      </c>
      <c r="D44" s="229">
        <v>8900933</v>
      </c>
      <c r="E44" s="229">
        <v>8900933</v>
      </c>
      <c r="F44" s="229"/>
    </row>
    <row r="45" spans="1:6" ht="24" customHeight="1">
      <c r="A45" s="231"/>
      <c r="B45" s="231" t="s">
        <v>183</v>
      </c>
      <c r="C45" s="226" t="s">
        <v>227</v>
      </c>
      <c r="D45" s="229">
        <v>11446951</v>
      </c>
      <c r="E45" s="229">
        <v>11446951</v>
      </c>
      <c r="F45" s="229"/>
    </row>
    <row r="46" spans="1:6" ht="30.75" customHeight="1">
      <c r="A46" s="231"/>
      <c r="B46" s="231" t="s">
        <v>364</v>
      </c>
      <c r="C46" s="226" t="s">
        <v>367</v>
      </c>
      <c r="D46" s="229">
        <v>666388</v>
      </c>
      <c r="E46" s="229">
        <v>666388</v>
      </c>
      <c r="F46" s="229"/>
    </row>
    <row r="47" spans="1:6" ht="42.75" customHeight="1">
      <c r="A47" s="231"/>
      <c r="B47" s="231" t="s">
        <v>184</v>
      </c>
      <c r="C47" s="226" t="s">
        <v>565</v>
      </c>
      <c r="D47" s="229">
        <v>54457</v>
      </c>
      <c r="E47" s="229">
        <v>54457</v>
      </c>
      <c r="F47" s="229"/>
    </row>
    <row r="48" spans="1:6" ht="30.75" customHeight="1">
      <c r="A48" s="231"/>
      <c r="B48" s="231" t="s">
        <v>185</v>
      </c>
      <c r="C48" s="226" t="s">
        <v>228</v>
      </c>
      <c r="D48" s="229">
        <v>184396</v>
      </c>
      <c r="E48" s="229">
        <v>184396</v>
      </c>
      <c r="F48" s="229"/>
    </row>
    <row r="49" spans="1:6" ht="22.5" customHeight="1">
      <c r="A49" s="231"/>
      <c r="B49" s="231" t="s">
        <v>186</v>
      </c>
      <c r="C49" s="226" t="s">
        <v>229</v>
      </c>
      <c r="D49" s="229">
        <v>2405510</v>
      </c>
      <c r="E49" s="229">
        <v>2405510</v>
      </c>
      <c r="F49" s="229"/>
    </row>
    <row r="50" spans="1:6" ht="19.5" customHeight="1">
      <c r="A50" s="237" t="s">
        <v>187</v>
      </c>
      <c r="B50" s="237"/>
      <c r="C50" s="238" t="s">
        <v>230</v>
      </c>
      <c r="D50" s="239">
        <v>2751000</v>
      </c>
      <c r="E50" s="239">
        <v>2751000</v>
      </c>
      <c r="F50" s="239"/>
    </row>
    <row r="51" spans="1:6" ht="18.75" customHeight="1">
      <c r="A51" s="231"/>
      <c r="B51" s="231" t="s">
        <v>189</v>
      </c>
      <c r="C51" s="226" t="s">
        <v>231</v>
      </c>
      <c r="D51" s="229">
        <v>40000</v>
      </c>
      <c r="E51" s="229">
        <v>40000</v>
      </c>
      <c r="F51" s="229"/>
    </row>
    <row r="52" spans="1:6" ht="39.75" customHeight="1">
      <c r="A52" s="231"/>
      <c r="B52" s="231" t="s">
        <v>188</v>
      </c>
      <c r="C52" s="226" t="s">
        <v>232</v>
      </c>
      <c r="D52" s="229">
        <v>2711000</v>
      </c>
      <c r="E52" s="229">
        <v>2711000</v>
      </c>
      <c r="F52" s="229"/>
    </row>
    <row r="53" spans="1:6" ht="21" customHeight="1">
      <c r="A53" s="237" t="s">
        <v>190</v>
      </c>
      <c r="B53" s="237"/>
      <c r="C53" s="238" t="s">
        <v>233</v>
      </c>
      <c r="D53" s="239">
        <v>8920024</v>
      </c>
      <c r="E53" s="239">
        <v>8910024</v>
      </c>
      <c r="F53" s="239">
        <v>10000</v>
      </c>
    </row>
    <row r="54" spans="1:6" ht="19.5" customHeight="1">
      <c r="A54" s="231"/>
      <c r="B54" s="231" t="s">
        <v>191</v>
      </c>
      <c r="C54" s="226" t="s">
        <v>234</v>
      </c>
      <c r="D54" s="229">
        <v>2301330</v>
      </c>
      <c r="E54" s="229">
        <v>2291330</v>
      </c>
      <c r="F54" s="229">
        <v>10000</v>
      </c>
    </row>
    <row r="55" spans="1:6" ht="21.75" customHeight="1">
      <c r="A55" s="231"/>
      <c r="B55" s="231" t="s">
        <v>192</v>
      </c>
      <c r="C55" s="226" t="s">
        <v>235</v>
      </c>
      <c r="D55" s="229">
        <v>3853389</v>
      </c>
      <c r="E55" s="229">
        <v>3853389</v>
      </c>
      <c r="F55" s="229"/>
    </row>
    <row r="56" spans="1:6" ht="19.5" customHeight="1">
      <c r="A56" s="231"/>
      <c r="B56" s="231" t="s">
        <v>193</v>
      </c>
      <c r="C56" s="226" t="s">
        <v>301</v>
      </c>
      <c r="D56" s="229">
        <v>1507598</v>
      </c>
      <c r="E56" s="229">
        <v>1507598</v>
      </c>
      <c r="F56" s="229"/>
    </row>
    <row r="57" spans="1:6" ht="21" customHeight="1">
      <c r="A57" s="231"/>
      <c r="B57" s="231" t="s">
        <v>194</v>
      </c>
      <c r="C57" s="226" t="s">
        <v>236</v>
      </c>
      <c r="D57" s="229">
        <v>997636</v>
      </c>
      <c r="E57" s="229">
        <v>997636</v>
      </c>
      <c r="F57" s="229"/>
    </row>
    <row r="58" spans="1:6" ht="47.25" customHeight="1">
      <c r="A58" s="231"/>
      <c r="B58" s="231" t="s">
        <v>195</v>
      </c>
      <c r="C58" s="226" t="s">
        <v>453</v>
      </c>
      <c r="D58" s="229">
        <v>260071</v>
      </c>
      <c r="E58" s="229">
        <v>260071</v>
      </c>
      <c r="F58" s="229"/>
    </row>
    <row r="59" spans="1:6" ht="30.75" customHeight="1">
      <c r="A59" s="237" t="s">
        <v>196</v>
      </c>
      <c r="B59" s="237"/>
      <c r="C59" s="238" t="s">
        <v>237</v>
      </c>
      <c r="D59" s="239">
        <v>1612521</v>
      </c>
      <c r="E59" s="239">
        <v>1612521</v>
      </c>
      <c r="F59" s="239"/>
    </row>
    <row r="60" spans="1:6" ht="32.25" customHeight="1">
      <c r="A60" s="232"/>
      <c r="B60" s="232" t="s">
        <v>365</v>
      </c>
      <c r="C60" s="227" t="s">
        <v>378</v>
      </c>
      <c r="D60" s="230">
        <v>82200</v>
      </c>
      <c r="E60" s="230">
        <v>82200</v>
      </c>
      <c r="F60" s="230"/>
    </row>
    <row r="61" spans="1:6" ht="30" customHeight="1">
      <c r="A61" s="231"/>
      <c r="B61" s="231" t="s">
        <v>197</v>
      </c>
      <c r="C61" s="226" t="s">
        <v>634</v>
      </c>
      <c r="D61" s="229">
        <v>102000</v>
      </c>
      <c r="E61" s="229">
        <v>102000</v>
      </c>
      <c r="F61" s="229"/>
    </row>
    <row r="62" spans="1:6" ht="18.75" customHeight="1">
      <c r="A62" s="231"/>
      <c r="B62" s="231" t="s">
        <v>198</v>
      </c>
      <c r="C62" s="226" t="s">
        <v>238</v>
      </c>
      <c r="D62" s="229">
        <v>1428321</v>
      </c>
      <c r="E62" s="229">
        <v>1428321</v>
      </c>
      <c r="F62" s="229"/>
    </row>
    <row r="63" spans="1:6" ht="20.25" customHeight="1">
      <c r="A63" s="237" t="s">
        <v>199</v>
      </c>
      <c r="B63" s="237"/>
      <c r="C63" s="238" t="s">
        <v>239</v>
      </c>
      <c r="D63" s="239">
        <v>4954409</v>
      </c>
      <c r="E63" s="239">
        <v>4954409</v>
      </c>
      <c r="F63" s="239"/>
    </row>
    <row r="64" spans="1:6" ht="34.5" customHeight="1">
      <c r="A64" s="231"/>
      <c r="B64" s="231" t="s">
        <v>200</v>
      </c>
      <c r="C64" s="226" t="s">
        <v>566</v>
      </c>
      <c r="D64" s="229">
        <v>1220858</v>
      </c>
      <c r="E64" s="229">
        <v>1220858</v>
      </c>
      <c r="F64" s="229"/>
    </row>
    <row r="65" spans="1:6" ht="28.5" customHeight="1">
      <c r="A65" s="231"/>
      <c r="B65" s="231" t="s">
        <v>201</v>
      </c>
      <c r="C65" s="226" t="s">
        <v>240</v>
      </c>
      <c r="D65" s="229">
        <v>5000</v>
      </c>
      <c r="E65" s="229">
        <v>5000</v>
      </c>
      <c r="F65" s="229"/>
    </row>
    <row r="66" spans="1:6" ht="30" customHeight="1">
      <c r="A66" s="231"/>
      <c r="B66" s="231" t="s">
        <v>202</v>
      </c>
      <c r="C66" s="226" t="s">
        <v>241</v>
      </c>
      <c r="D66" s="229">
        <v>770000</v>
      </c>
      <c r="E66" s="229">
        <v>770000</v>
      </c>
      <c r="F66" s="229"/>
    </row>
    <row r="67" spans="1:6" ht="31.5" customHeight="1">
      <c r="A67" s="231"/>
      <c r="B67" s="231" t="s">
        <v>397</v>
      </c>
      <c r="C67" s="226" t="s">
        <v>398</v>
      </c>
      <c r="D67" s="229">
        <v>80030</v>
      </c>
      <c r="E67" s="229">
        <v>80030</v>
      </c>
      <c r="F67" s="229"/>
    </row>
    <row r="68" spans="1:6" ht="27" customHeight="1">
      <c r="A68" s="231"/>
      <c r="B68" s="231" t="s">
        <v>360</v>
      </c>
      <c r="C68" s="226" t="s">
        <v>361</v>
      </c>
      <c r="D68" s="229">
        <v>2768436</v>
      </c>
      <c r="E68" s="229">
        <v>2768436</v>
      </c>
      <c r="F68" s="229"/>
    </row>
    <row r="69" spans="1:6" ht="35.25" customHeight="1">
      <c r="A69" s="231"/>
      <c r="B69" s="231" t="s">
        <v>245</v>
      </c>
      <c r="C69" s="226" t="s">
        <v>228</v>
      </c>
      <c r="D69" s="229">
        <v>21049</v>
      </c>
      <c r="E69" s="229">
        <v>21049</v>
      </c>
      <c r="F69" s="229"/>
    </row>
    <row r="70" spans="1:6" ht="30.75" customHeight="1">
      <c r="A70" s="231"/>
      <c r="B70" s="231" t="s">
        <v>203</v>
      </c>
      <c r="C70" s="226" t="s">
        <v>229</v>
      </c>
      <c r="D70" s="229">
        <v>89036</v>
      </c>
      <c r="E70" s="229">
        <v>89036</v>
      </c>
      <c r="F70" s="229"/>
    </row>
    <row r="71" spans="1:6" ht="27.75" customHeight="1">
      <c r="A71" s="237" t="s">
        <v>515</v>
      </c>
      <c r="B71" s="237"/>
      <c r="C71" s="238" t="s">
        <v>516</v>
      </c>
      <c r="D71" s="239">
        <v>60000</v>
      </c>
      <c r="E71" s="239">
        <v>60000</v>
      </c>
      <c r="F71" s="239"/>
    </row>
    <row r="72" spans="1:6" ht="50.25" customHeight="1">
      <c r="A72" s="231"/>
      <c r="B72" s="231" t="s">
        <v>517</v>
      </c>
      <c r="C72" s="226" t="s">
        <v>518</v>
      </c>
      <c r="D72" s="229">
        <v>60000</v>
      </c>
      <c r="E72" s="229">
        <v>60000</v>
      </c>
      <c r="F72" s="229"/>
    </row>
    <row r="73" spans="1:6" ht="31.5" customHeight="1">
      <c r="A73" s="237" t="s">
        <v>204</v>
      </c>
      <c r="B73" s="237"/>
      <c r="C73" s="238" t="s">
        <v>242</v>
      </c>
      <c r="D73" s="239">
        <v>95000</v>
      </c>
      <c r="E73" s="239">
        <v>95000</v>
      </c>
      <c r="F73" s="239"/>
    </row>
    <row r="74" spans="1:6" ht="26.25" customHeight="1">
      <c r="A74" s="231"/>
      <c r="B74" s="231" t="s">
        <v>205</v>
      </c>
      <c r="C74" s="226" t="s">
        <v>243</v>
      </c>
      <c r="D74" s="229">
        <v>40000</v>
      </c>
      <c r="E74" s="229">
        <v>40000</v>
      </c>
      <c r="F74" s="229"/>
    </row>
    <row r="75" spans="1:6" ht="26.25" customHeight="1">
      <c r="A75" s="231"/>
      <c r="B75" s="231" t="s">
        <v>206</v>
      </c>
      <c r="C75" s="226" t="s">
        <v>244</v>
      </c>
      <c r="D75" s="229">
        <v>55000</v>
      </c>
      <c r="E75" s="229">
        <v>55000</v>
      </c>
      <c r="F75" s="229"/>
    </row>
    <row r="76" spans="1:6" ht="23.25" customHeight="1">
      <c r="A76" s="237" t="s">
        <v>207</v>
      </c>
      <c r="B76" s="237"/>
      <c r="C76" s="238" t="s">
        <v>530</v>
      </c>
      <c r="D76" s="239">
        <v>50000</v>
      </c>
      <c r="E76" s="239">
        <v>50000</v>
      </c>
      <c r="F76" s="239"/>
    </row>
    <row r="77" spans="1:6" ht="32.25" customHeight="1">
      <c r="A77" s="231"/>
      <c r="B77" s="231" t="s">
        <v>208</v>
      </c>
      <c r="C77" s="226" t="s">
        <v>567</v>
      </c>
      <c r="D77" s="229">
        <v>50000</v>
      </c>
      <c r="E77" s="229">
        <v>50000</v>
      </c>
      <c r="F77" s="229"/>
    </row>
    <row r="78" spans="1:8" ht="23.25" customHeight="1">
      <c r="A78" s="419" t="s">
        <v>98</v>
      </c>
      <c r="B78" s="419"/>
      <c r="C78" s="419"/>
      <c r="D78" s="240">
        <f>SUM(D8:D77)/2</f>
        <v>69991934</v>
      </c>
      <c r="E78" s="240">
        <f>SUM(E8:E77)/2</f>
        <v>67211696</v>
      </c>
      <c r="F78" s="240">
        <f>SUM(F8:F77)/2</f>
        <v>2780238</v>
      </c>
      <c r="G78" s="44"/>
      <c r="H78" s="44"/>
    </row>
    <row r="79" spans="1:6" ht="12.75">
      <c r="A79" s="1"/>
      <c r="B79" s="1"/>
      <c r="C79" s="1"/>
      <c r="D79" s="1"/>
      <c r="E79" s="1"/>
      <c r="F79" s="1"/>
    </row>
    <row r="80" spans="1:6" ht="12.75">
      <c r="A80" s="36" t="s">
        <v>150</v>
      </c>
      <c r="B80" s="1"/>
      <c r="C80" s="1"/>
      <c r="D80" s="1"/>
      <c r="E80" s="1"/>
      <c r="F80" s="1"/>
    </row>
  </sheetData>
  <sheetProtection/>
  <mergeCells count="8">
    <mergeCell ref="A78:C78"/>
    <mergeCell ref="A1:F1"/>
    <mergeCell ref="A4:A6"/>
    <mergeCell ref="B4:B6"/>
    <mergeCell ref="C4:C6"/>
    <mergeCell ref="D4:F4"/>
    <mergeCell ref="D5:D6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&amp;RZałącznik Nr 2 do 
Uchwały Nr XXV/142/2013
Rady Powiatu w Sochaczewie
z dnia 30 grudnia 2013r.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344</v>
      </c>
    </row>
    <row r="2" spans="1:9" ht="12.75" customHeight="1">
      <c r="A2" s="519" t="s">
        <v>332</v>
      </c>
      <c r="B2" s="519"/>
      <c r="C2" s="519"/>
      <c r="D2" s="519"/>
      <c r="E2" s="519"/>
      <c r="F2" s="519"/>
      <c r="G2" s="519"/>
      <c r="H2" s="519"/>
      <c r="I2" s="519"/>
    </row>
    <row r="3" spans="1:9" ht="12.75" customHeight="1">
      <c r="A3" s="519"/>
      <c r="B3" s="519"/>
      <c r="C3" s="519"/>
      <c r="D3" s="519"/>
      <c r="E3" s="519"/>
      <c r="F3" s="519"/>
      <c r="G3" s="519"/>
      <c r="H3" s="519"/>
      <c r="I3" s="519"/>
    </row>
    <row r="4" spans="1:9" ht="12.75">
      <c r="A4" s="515" t="s">
        <v>319</v>
      </c>
      <c r="B4" s="515" t="s">
        <v>333</v>
      </c>
      <c r="C4" s="515" t="s">
        <v>35</v>
      </c>
      <c r="D4" s="515" t="s">
        <v>507</v>
      </c>
      <c r="E4" s="515"/>
      <c r="F4" s="515"/>
      <c r="G4" s="515" t="s">
        <v>508</v>
      </c>
      <c r="H4" s="515"/>
      <c r="I4" s="515"/>
    </row>
    <row r="5" spans="1:9" s="45" customFormat="1" ht="12.75">
      <c r="A5" s="515"/>
      <c r="B5" s="515"/>
      <c r="C5" s="515"/>
      <c r="D5" s="515"/>
      <c r="E5" s="515"/>
      <c r="F5" s="515"/>
      <c r="G5" s="515"/>
      <c r="H5" s="515"/>
      <c r="I5" s="515"/>
    </row>
    <row r="6" spans="1:9" ht="12.75">
      <c r="A6" s="515"/>
      <c r="B6" s="515"/>
      <c r="C6" s="515"/>
      <c r="D6" s="49"/>
      <c r="E6" s="49"/>
      <c r="F6" s="49"/>
      <c r="G6" s="49"/>
      <c r="H6" s="49"/>
      <c r="I6" s="49"/>
    </row>
    <row r="7" spans="1:9" ht="20.25" customHeight="1">
      <c r="A7" s="47" t="s">
        <v>32</v>
      </c>
      <c r="B7" s="47">
        <v>0</v>
      </c>
      <c r="C7" s="47" t="s">
        <v>334</v>
      </c>
      <c r="D7" s="50"/>
      <c r="E7" s="50"/>
      <c r="F7" s="50"/>
      <c r="G7" s="50"/>
      <c r="H7" s="50"/>
      <c r="I7" s="50"/>
    </row>
    <row r="8" spans="1:9" ht="24" customHeight="1">
      <c r="A8" s="47" t="s">
        <v>33</v>
      </c>
      <c r="B8" s="47">
        <v>1</v>
      </c>
      <c r="C8" s="47" t="s">
        <v>335</v>
      </c>
      <c r="D8" s="50"/>
      <c r="E8" s="50"/>
      <c r="F8" s="50"/>
      <c r="G8" s="50"/>
      <c r="H8" s="50"/>
      <c r="I8" s="50"/>
    </row>
    <row r="9" spans="1:9" ht="25.5">
      <c r="A9" s="47" t="s">
        <v>34</v>
      </c>
      <c r="B9" s="47">
        <v>2</v>
      </c>
      <c r="C9" s="52" t="s">
        <v>336</v>
      </c>
      <c r="D9" s="50"/>
      <c r="E9" s="50"/>
      <c r="F9" s="50"/>
      <c r="G9" s="50"/>
      <c r="H9" s="50"/>
      <c r="I9" s="50"/>
    </row>
    <row r="10" spans="1:9" ht="25.5">
      <c r="A10" s="47" t="s">
        <v>26</v>
      </c>
      <c r="B10" s="47">
        <v>3</v>
      </c>
      <c r="C10" s="52" t="s">
        <v>337</v>
      </c>
      <c r="D10" s="50"/>
      <c r="E10" s="50"/>
      <c r="F10" s="50"/>
      <c r="G10" s="50"/>
      <c r="H10" s="50"/>
      <c r="I10" s="50"/>
    </row>
    <row r="11" spans="1:9" ht="38.25">
      <c r="A11" s="47" t="s">
        <v>36</v>
      </c>
      <c r="B11" s="47">
        <v>4</v>
      </c>
      <c r="C11" s="52" t="s">
        <v>338</v>
      </c>
      <c r="D11" s="50"/>
      <c r="E11" s="50"/>
      <c r="F11" s="50"/>
      <c r="G11" s="50"/>
      <c r="H11" s="50"/>
      <c r="I11" s="50"/>
    </row>
    <row r="12" spans="1:9" ht="25.5">
      <c r="A12" s="47" t="s">
        <v>39</v>
      </c>
      <c r="B12" s="47">
        <v>5</v>
      </c>
      <c r="C12" s="52" t="s">
        <v>339</v>
      </c>
      <c r="D12" s="50"/>
      <c r="E12" s="50"/>
      <c r="F12" s="50"/>
      <c r="G12" s="50"/>
      <c r="H12" s="50"/>
      <c r="I12" s="50"/>
    </row>
    <row r="13" spans="1:9" ht="19.5" customHeight="1">
      <c r="A13" s="47" t="s">
        <v>41</v>
      </c>
      <c r="B13" s="47">
        <v>6</v>
      </c>
      <c r="C13" s="47" t="s">
        <v>340</v>
      </c>
      <c r="D13" s="50"/>
      <c r="E13" s="50"/>
      <c r="F13" s="50"/>
      <c r="G13" s="50"/>
      <c r="H13" s="50"/>
      <c r="I13" s="50"/>
    </row>
    <row r="14" spans="1:9" ht="22.5" customHeight="1">
      <c r="A14" s="47" t="s">
        <v>47</v>
      </c>
      <c r="B14" s="47">
        <v>7</v>
      </c>
      <c r="C14" s="47" t="s">
        <v>341</v>
      </c>
      <c r="D14" s="50"/>
      <c r="E14" s="50"/>
      <c r="F14" s="50"/>
      <c r="G14" s="50"/>
      <c r="H14" s="50"/>
      <c r="I14" s="50"/>
    </row>
    <row r="15" spans="1:9" ht="38.25">
      <c r="A15" s="47" t="s">
        <v>323</v>
      </c>
      <c r="B15" s="47">
        <v>8</v>
      </c>
      <c r="C15" s="52" t="s">
        <v>342</v>
      </c>
      <c r="D15" s="50"/>
      <c r="E15" s="50"/>
      <c r="F15" s="50"/>
      <c r="G15" s="50"/>
      <c r="H15" s="50"/>
      <c r="I15" s="50"/>
    </row>
    <row r="16" spans="1:9" s="41" customFormat="1" ht="24.75" customHeight="1">
      <c r="A16" s="514" t="s">
        <v>343</v>
      </c>
      <c r="B16" s="514"/>
      <c r="C16" s="514"/>
      <c r="D16" s="51"/>
      <c r="E16" s="51"/>
      <c r="F16" s="51"/>
      <c r="G16" s="51"/>
      <c r="H16" s="51"/>
      <c r="I16" s="51"/>
    </row>
    <row r="17" ht="12.75">
      <c r="I17" s="39"/>
    </row>
    <row r="20" spans="3:4" ht="26.25" customHeight="1">
      <c r="C20" s="29"/>
      <c r="D20" s="29"/>
    </row>
    <row r="21" spans="3:4" ht="26.25" customHeight="1">
      <c r="C21" s="29"/>
      <c r="D21" s="29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420" t="s">
        <v>462</v>
      </c>
      <c r="B1" s="420"/>
      <c r="C1" s="420"/>
      <c r="D1" s="420"/>
      <c r="E1" s="420"/>
      <c r="F1" s="420"/>
      <c r="G1" s="420"/>
      <c r="H1" s="420"/>
      <c r="I1" s="420"/>
    </row>
    <row r="2" spans="1:9" ht="9" customHeight="1">
      <c r="A2" s="5"/>
      <c r="B2" s="5"/>
      <c r="C2" s="5"/>
      <c r="D2" s="5"/>
      <c r="E2" s="5"/>
      <c r="F2" s="5"/>
      <c r="G2" s="5"/>
      <c r="H2" s="5"/>
      <c r="I2" s="5"/>
    </row>
    <row r="4" spans="1:9" s="26" customFormat="1" ht="35.25" customHeight="1">
      <c r="A4" s="421" t="s">
        <v>68</v>
      </c>
      <c r="B4" s="421" t="s">
        <v>25</v>
      </c>
      <c r="C4" s="520" t="s">
        <v>463</v>
      </c>
      <c r="D4" s="522" t="s">
        <v>400</v>
      </c>
      <c r="E4" s="522"/>
      <c r="F4" s="522"/>
      <c r="G4" s="522"/>
      <c r="H4" s="522"/>
      <c r="I4" s="522"/>
    </row>
    <row r="5" spans="1:9" s="26" customFormat="1" ht="12" customHeight="1">
      <c r="A5" s="421"/>
      <c r="B5" s="421"/>
      <c r="C5" s="521"/>
      <c r="D5" s="66" t="s">
        <v>401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</row>
    <row r="6" spans="1:9" s="27" customFormat="1" ht="8.2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</row>
    <row r="7" spans="1:9" s="53" customFormat="1" ht="18.75" customHeight="1">
      <c r="A7" s="68" t="s">
        <v>32</v>
      </c>
      <c r="B7" s="69" t="s">
        <v>348</v>
      </c>
      <c r="C7" s="70"/>
      <c r="D7" s="70"/>
      <c r="E7" s="70"/>
      <c r="F7" s="70"/>
      <c r="G7" s="70"/>
      <c r="H7" s="70"/>
      <c r="I7" s="70"/>
    </row>
    <row r="8" spans="1:9" s="38" customFormat="1" ht="24" customHeight="1">
      <c r="A8" s="71" t="s">
        <v>88</v>
      </c>
      <c r="B8" s="72" t="s">
        <v>6</v>
      </c>
      <c r="C8" s="73"/>
      <c r="D8" s="73"/>
      <c r="E8" s="73"/>
      <c r="F8" s="73"/>
      <c r="G8" s="73"/>
      <c r="H8" s="73"/>
      <c r="I8" s="73"/>
    </row>
    <row r="9" spans="1:9" s="24" customFormat="1" ht="15" customHeight="1">
      <c r="A9" s="74" t="s">
        <v>402</v>
      </c>
      <c r="B9" s="75" t="s">
        <v>99</v>
      </c>
      <c r="C9" s="76"/>
      <c r="D9" s="76"/>
      <c r="E9" s="76"/>
      <c r="F9" s="76"/>
      <c r="G9" s="76"/>
      <c r="H9" s="76"/>
      <c r="I9" s="76"/>
    </row>
    <row r="10" spans="1:9" s="24" customFormat="1" ht="15" customHeight="1">
      <c r="A10" s="74" t="s">
        <v>403</v>
      </c>
      <c r="B10" s="75" t="s">
        <v>100</v>
      </c>
      <c r="C10" s="76"/>
      <c r="D10" s="76"/>
      <c r="E10" s="76"/>
      <c r="F10" s="76"/>
      <c r="G10" s="76"/>
      <c r="H10" s="76"/>
      <c r="I10" s="76"/>
    </row>
    <row r="11" spans="1:9" s="24" customFormat="1" ht="15" customHeight="1">
      <c r="A11" s="74" t="s">
        <v>404</v>
      </c>
      <c r="B11" s="75" t="s">
        <v>101</v>
      </c>
      <c r="C11" s="76"/>
      <c r="D11" s="76"/>
      <c r="E11" s="76"/>
      <c r="F11" s="76"/>
      <c r="G11" s="76"/>
      <c r="H11" s="76"/>
      <c r="I11" s="76"/>
    </row>
    <row r="12" spans="1:9" s="38" customFormat="1" ht="25.5" customHeight="1">
      <c r="A12" s="71" t="s">
        <v>90</v>
      </c>
      <c r="B12" s="72" t="s">
        <v>405</v>
      </c>
      <c r="C12" s="73"/>
      <c r="D12" s="73"/>
      <c r="E12" s="73"/>
      <c r="F12" s="73"/>
      <c r="G12" s="73"/>
      <c r="H12" s="73"/>
      <c r="I12" s="73"/>
    </row>
    <row r="13" spans="1:9" s="24" customFormat="1" ht="15" customHeight="1">
      <c r="A13" s="74" t="s">
        <v>402</v>
      </c>
      <c r="B13" s="75" t="s">
        <v>102</v>
      </c>
      <c r="C13" s="76"/>
      <c r="D13" s="76"/>
      <c r="E13" s="76"/>
      <c r="F13" s="76"/>
      <c r="G13" s="76"/>
      <c r="H13" s="76"/>
      <c r="I13" s="76"/>
    </row>
    <row r="14" spans="1:9" s="24" customFormat="1" ht="15" customHeight="1">
      <c r="A14" s="74" t="s">
        <v>403</v>
      </c>
      <c r="B14" s="75" t="s">
        <v>103</v>
      </c>
      <c r="C14" s="76"/>
      <c r="D14" s="76"/>
      <c r="E14" s="76"/>
      <c r="F14" s="76"/>
      <c r="G14" s="76"/>
      <c r="H14" s="76"/>
      <c r="I14" s="76"/>
    </row>
    <row r="15" spans="1:9" s="24" customFormat="1" ht="15" customHeight="1">
      <c r="A15" s="74"/>
      <c r="B15" s="77" t="s">
        <v>104</v>
      </c>
      <c r="D15" s="76"/>
      <c r="G15" s="76"/>
      <c r="H15" s="76"/>
      <c r="I15" s="76"/>
    </row>
    <row r="16" spans="1:9" s="24" customFormat="1" ht="15" customHeight="1">
      <c r="A16" s="74" t="s">
        <v>404</v>
      </c>
      <c r="B16" s="75" t="s">
        <v>85</v>
      </c>
      <c r="C16" s="76"/>
      <c r="D16" s="76"/>
      <c r="E16" s="76"/>
      <c r="F16" s="76"/>
      <c r="G16" s="76"/>
      <c r="H16" s="76"/>
      <c r="I16" s="76"/>
    </row>
    <row r="17" spans="1:9" s="24" customFormat="1" ht="27.75" customHeight="1">
      <c r="A17" s="71" t="s">
        <v>91</v>
      </c>
      <c r="B17" s="72" t="s">
        <v>406</v>
      </c>
      <c r="C17" s="78"/>
      <c r="D17" s="78"/>
      <c r="E17" s="79"/>
      <c r="F17" s="79"/>
      <c r="G17" s="79"/>
      <c r="H17" s="79"/>
      <c r="I17" s="79"/>
    </row>
    <row r="18" spans="1:9" s="24" customFormat="1" ht="15" customHeight="1">
      <c r="A18" s="74" t="s">
        <v>402</v>
      </c>
      <c r="B18" s="80" t="s">
        <v>146</v>
      </c>
      <c r="C18" s="81"/>
      <c r="D18" s="81"/>
      <c r="E18" s="82"/>
      <c r="F18" s="82"/>
      <c r="G18" s="82"/>
      <c r="H18" s="82"/>
      <c r="I18" s="82"/>
    </row>
    <row r="19" spans="1:9" s="24" customFormat="1" ht="15" customHeight="1">
      <c r="A19" s="74" t="s">
        <v>403</v>
      </c>
      <c r="B19" s="80" t="s">
        <v>147</v>
      </c>
      <c r="C19" s="81"/>
      <c r="D19" s="81"/>
      <c r="E19" s="82"/>
      <c r="F19" s="82"/>
      <c r="G19" s="82"/>
      <c r="H19" s="82"/>
      <c r="I19" s="82"/>
    </row>
    <row r="20" spans="1:9" s="53" customFormat="1" ht="18.75" customHeight="1">
      <c r="A20" s="68">
        <v>2</v>
      </c>
      <c r="B20" s="69" t="s">
        <v>145</v>
      </c>
      <c r="C20" s="70"/>
      <c r="D20" s="70"/>
      <c r="E20" s="70"/>
      <c r="F20" s="70"/>
      <c r="G20" s="70"/>
      <c r="H20" s="70"/>
      <c r="I20" s="70"/>
    </row>
    <row r="21" spans="1:9" s="53" customFormat="1" ht="24" customHeight="1">
      <c r="A21" s="68" t="s">
        <v>94</v>
      </c>
      <c r="B21" s="69" t="s">
        <v>7</v>
      </c>
      <c r="C21" s="70"/>
      <c r="D21" s="70"/>
      <c r="E21" s="70"/>
      <c r="F21" s="70"/>
      <c r="G21" s="70"/>
      <c r="H21" s="70"/>
      <c r="I21" s="70"/>
    </row>
    <row r="22" spans="1:9" s="24" customFormat="1" ht="15" customHeight="1">
      <c r="A22" s="74" t="s">
        <v>402</v>
      </c>
      <c r="B22" s="75" t="s">
        <v>138</v>
      </c>
      <c r="C22" s="76"/>
      <c r="D22" s="76"/>
      <c r="E22" s="76"/>
      <c r="F22" s="76"/>
      <c r="G22" s="76"/>
      <c r="H22" s="76"/>
      <c r="I22" s="76"/>
    </row>
    <row r="23" spans="1:9" s="24" customFormat="1" ht="15" customHeight="1">
      <c r="A23" s="74" t="s">
        <v>403</v>
      </c>
      <c r="B23" s="75" t="s">
        <v>140</v>
      </c>
      <c r="C23" s="76"/>
      <c r="D23" s="76"/>
      <c r="E23" s="76"/>
      <c r="F23" s="76"/>
      <c r="G23" s="76"/>
      <c r="H23" s="76"/>
      <c r="I23" s="76"/>
    </row>
    <row r="24" spans="1:9" s="24" customFormat="1" ht="15" customHeight="1">
      <c r="A24" s="74" t="s">
        <v>404</v>
      </c>
      <c r="B24" s="75" t="s">
        <v>139</v>
      </c>
      <c r="C24" s="76"/>
      <c r="D24" s="76"/>
      <c r="E24" s="76"/>
      <c r="F24" s="76"/>
      <c r="G24" s="76"/>
      <c r="H24" s="76"/>
      <c r="I24" s="76"/>
    </row>
    <row r="25" spans="1:9" s="24" customFormat="1" ht="23.25" customHeight="1">
      <c r="A25" s="71" t="s">
        <v>95</v>
      </c>
      <c r="B25" s="72" t="s">
        <v>407</v>
      </c>
      <c r="C25" s="76"/>
      <c r="D25" s="76"/>
      <c r="E25" s="76"/>
      <c r="F25" s="76"/>
      <c r="G25" s="76"/>
      <c r="H25" s="76"/>
      <c r="I25" s="76"/>
    </row>
    <row r="26" spans="1:9" s="38" customFormat="1" ht="14.25" customHeight="1">
      <c r="A26" s="71" t="s">
        <v>136</v>
      </c>
      <c r="B26" s="72" t="s">
        <v>137</v>
      </c>
      <c r="C26" s="73"/>
      <c r="D26" s="73"/>
      <c r="E26" s="73"/>
      <c r="F26" s="73"/>
      <c r="G26" s="73"/>
      <c r="H26" s="73"/>
      <c r="I26" s="73"/>
    </row>
    <row r="27" spans="1:9" s="26" customFormat="1" ht="22.5" customHeight="1">
      <c r="A27" s="68" t="s">
        <v>34</v>
      </c>
      <c r="B27" s="69" t="s">
        <v>105</v>
      </c>
      <c r="C27" s="83"/>
      <c r="D27" s="83"/>
      <c r="E27" s="83"/>
      <c r="F27" s="83"/>
      <c r="G27" s="83"/>
      <c r="H27" s="83"/>
      <c r="I27" s="83"/>
    </row>
    <row r="28" spans="1:9" s="35" customFormat="1" ht="22.5" customHeight="1">
      <c r="A28" s="68" t="s">
        <v>26</v>
      </c>
      <c r="B28" s="69" t="s">
        <v>123</v>
      </c>
      <c r="C28" s="83"/>
      <c r="D28" s="84"/>
      <c r="E28" s="83"/>
      <c r="F28" s="83"/>
      <c r="G28" s="83"/>
      <c r="H28" s="83"/>
      <c r="I28" s="83"/>
    </row>
    <row r="29" spans="1:9" s="54" customFormat="1" ht="22.5" customHeight="1">
      <c r="A29" s="68" t="s">
        <v>36</v>
      </c>
      <c r="B29" s="69" t="s">
        <v>124</v>
      </c>
      <c r="C29" s="70"/>
      <c r="D29" s="70"/>
      <c r="E29" s="70"/>
      <c r="F29" s="70"/>
      <c r="G29" s="70"/>
      <c r="H29" s="70"/>
      <c r="I29" s="70"/>
    </row>
    <row r="30" spans="1:9" s="26" customFormat="1" ht="22.5" customHeight="1">
      <c r="A30" s="68" t="s">
        <v>39</v>
      </c>
      <c r="B30" s="69" t="s">
        <v>106</v>
      </c>
      <c r="C30" s="85"/>
      <c r="D30" s="85"/>
      <c r="E30" s="85"/>
      <c r="F30" s="85"/>
      <c r="G30" s="85"/>
      <c r="H30" s="167"/>
      <c r="I30" s="85"/>
    </row>
    <row r="31" spans="1:9" s="38" customFormat="1" ht="15" customHeight="1">
      <c r="A31" s="71" t="s">
        <v>141</v>
      </c>
      <c r="B31" s="86" t="s">
        <v>408</v>
      </c>
      <c r="C31" s="87"/>
      <c r="D31" s="87"/>
      <c r="E31" s="87"/>
      <c r="F31" s="87"/>
      <c r="G31" s="87"/>
      <c r="H31" s="168"/>
      <c r="I31" s="87"/>
    </row>
    <row r="32" spans="1:9" s="24" customFormat="1" ht="24" customHeight="1">
      <c r="A32" s="71" t="s">
        <v>142</v>
      </c>
      <c r="B32" s="86" t="s">
        <v>409</v>
      </c>
      <c r="C32" s="88"/>
      <c r="D32" s="88"/>
      <c r="E32" s="88"/>
      <c r="F32" s="88"/>
      <c r="G32" s="88"/>
      <c r="H32" s="88"/>
      <c r="I32" s="88"/>
    </row>
    <row r="33" spans="1:9" s="38" customFormat="1" ht="15" customHeight="1">
      <c r="A33" s="71" t="s">
        <v>143</v>
      </c>
      <c r="B33" s="86" t="s">
        <v>349</v>
      </c>
      <c r="C33" s="87"/>
      <c r="D33" s="87"/>
      <c r="E33" s="87"/>
      <c r="F33" s="87"/>
      <c r="G33" s="87"/>
      <c r="H33" s="87"/>
      <c r="I33" s="87"/>
    </row>
    <row r="34" spans="1:9" s="24" customFormat="1" ht="25.5" customHeight="1">
      <c r="A34" s="71" t="s">
        <v>144</v>
      </c>
      <c r="B34" s="86" t="s">
        <v>410</v>
      </c>
      <c r="C34" s="88"/>
      <c r="D34" s="88"/>
      <c r="E34" s="88"/>
      <c r="F34" s="88"/>
      <c r="G34" s="88"/>
      <c r="H34" s="88"/>
      <c r="I34" s="88"/>
    </row>
    <row r="37" spans="2:4" ht="12.75" hidden="1">
      <c r="B37" s="29" t="s">
        <v>387</v>
      </c>
      <c r="C37" s="29"/>
      <c r="D37" s="29" t="s">
        <v>388</v>
      </c>
    </row>
    <row r="38" spans="2:4" ht="12.75" hidden="1">
      <c r="B38" s="29" t="s">
        <v>389</v>
      </c>
      <c r="C38" s="29"/>
      <c r="D38" s="29" t="s">
        <v>390</v>
      </c>
    </row>
    <row r="39" spans="2:4" ht="12.75" hidden="1">
      <c r="B39" t="s">
        <v>391</v>
      </c>
      <c r="D39" t="s">
        <v>392</v>
      </c>
    </row>
    <row r="40" ht="25.5" customHeight="1" hidden="1"/>
    <row r="41" ht="27.75" customHeight="1" hidden="1"/>
    <row r="42" spans="2:4" ht="26.25" customHeight="1">
      <c r="B42" s="29"/>
      <c r="C42" s="29"/>
      <c r="D42" s="29"/>
    </row>
    <row r="43" spans="2:4" ht="27.75" customHeight="1">
      <c r="B43" s="29"/>
      <c r="C43" s="29"/>
      <c r="D43" s="29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2"/>
  <sheetViews>
    <sheetView zoomScalePageLayoutView="0" workbookViewId="0" topLeftCell="A513">
      <selection activeCell="M529" sqref="M529"/>
    </sheetView>
  </sheetViews>
  <sheetFormatPr defaultColWidth="9.00390625" defaultRowHeight="12.75"/>
  <cols>
    <col min="1" max="1" width="5.75390625" style="1" customWidth="1"/>
    <col min="2" max="2" width="7.25390625" style="1" customWidth="1"/>
    <col min="3" max="3" width="8.75390625" style="1" customWidth="1"/>
    <col min="4" max="4" width="40.75390625" style="1" customWidth="1"/>
    <col min="5" max="5" width="17.375" style="1" customWidth="1"/>
    <col min="6" max="6" width="16.625" style="1" customWidth="1"/>
    <col min="7" max="7" width="18.625" style="1" customWidth="1"/>
  </cols>
  <sheetData>
    <row r="1" spans="1:7" ht="18">
      <c r="A1" s="420" t="s">
        <v>599</v>
      </c>
      <c r="B1" s="420"/>
      <c r="C1" s="420"/>
      <c r="D1" s="420"/>
      <c r="E1" s="420"/>
      <c r="F1" s="420"/>
      <c r="G1" s="420"/>
    </row>
    <row r="2" spans="1:6" ht="18">
      <c r="A2" s="2"/>
      <c r="B2" s="2"/>
      <c r="C2" s="2"/>
      <c r="D2" s="2"/>
      <c r="E2" s="2"/>
      <c r="F2" s="2"/>
    </row>
    <row r="3" spans="1:7" ht="12.75">
      <c r="A3" s="23"/>
      <c r="B3" s="23"/>
      <c r="C3" s="23"/>
      <c r="D3" s="23"/>
      <c r="E3" s="23"/>
      <c r="G3" s="11"/>
    </row>
    <row r="4" spans="1:7" s="24" customFormat="1" ht="18.75" customHeight="1">
      <c r="A4" s="421" t="s">
        <v>27</v>
      </c>
      <c r="B4" s="421" t="s">
        <v>28</v>
      </c>
      <c r="C4" s="422" t="s">
        <v>126</v>
      </c>
      <c r="D4" s="422" t="s">
        <v>420</v>
      </c>
      <c r="E4" s="422" t="s">
        <v>598</v>
      </c>
      <c r="F4" s="422"/>
      <c r="G4" s="422"/>
    </row>
    <row r="5" spans="1:7" s="24" customFormat="1" ht="20.25" customHeight="1">
      <c r="A5" s="421"/>
      <c r="B5" s="421"/>
      <c r="C5" s="422"/>
      <c r="D5" s="422"/>
      <c r="E5" s="422" t="s">
        <v>122</v>
      </c>
      <c r="F5" s="422" t="s">
        <v>80</v>
      </c>
      <c r="G5" s="422"/>
    </row>
    <row r="6" spans="1:7" s="24" customFormat="1" ht="62.25" customHeight="1">
      <c r="A6" s="421"/>
      <c r="B6" s="421"/>
      <c r="C6" s="422"/>
      <c r="D6" s="422"/>
      <c r="E6" s="422"/>
      <c r="F6" s="271" t="s">
        <v>354</v>
      </c>
      <c r="G6" s="271" t="s">
        <v>355</v>
      </c>
    </row>
    <row r="7" spans="1:7" s="24" customFormat="1" ht="9.75" customHeight="1">
      <c r="A7" s="25">
        <v>1</v>
      </c>
      <c r="B7" s="25">
        <v>2</v>
      </c>
      <c r="C7" s="25">
        <v>3</v>
      </c>
      <c r="D7" s="25">
        <v>4</v>
      </c>
      <c r="E7" s="25">
        <v>6</v>
      </c>
      <c r="F7" s="25">
        <v>7</v>
      </c>
      <c r="G7" s="25">
        <v>8</v>
      </c>
    </row>
    <row r="8" spans="1:8" s="326" customFormat="1" ht="27" customHeight="1">
      <c r="A8" s="246" t="s">
        <v>153</v>
      </c>
      <c r="B8" s="246"/>
      <c r="C8" s="271"/>
      <c r="D8" s="252" t="s">
        <v>383</v>
      </c>
      <c r="E8" s="244">
        <v>25000</v>
      </c>
      <c r="F8" s="244">
        <v>25000</v>
      </c>
      <c r="G8" s="244"/>
      <c r="H8" s="58"/>
    </row>
    <row r="9" spans="1:8" s="24" customFormat="1" ht="25.5" customHeight="1">
      <c r="A9" s="231"/>
      <c r="B9" s="231" t="s">
        <v>154</v>
      </c>
      <c r="C9" s="171"/>
      <c r="D9" s="223" t="s">
        <v>289</v>
      </c>
      <c r="E9" s="220">
        <v>25000</v>
      </c>
      <c r="F9" s="220">
        <v>25000</v>
      </c>
      <c r="G9" s="220"/>
      <c r="H9" s="58"/>
    </row>
    <row r="10" spans="1:8" s="24" customFormat="1" ht="15" customHeight="1">
      <c r="A10" s="231"/>
      <c r="B10" s="231"/>
      <c r="C10" s="171">
        <v>4300</v>
      </c>
      <c r="D10" s="223" t="s">
        <v>263</v>
      </c>
      <c r="E10" s="220">
        <v>25000</v>
      </c>
      <c r="F10" s="243">
        <v>25000</v>
      </c>
      <c r="G10" s="220"/>
      <c r="H10" s="58"/>
    </row>
    <row r="11" spans="1:8" s="326" customFormat="1" ht="27" customHeight="1">
      <c r="A11" s="246" t="s">
        <v>433</v>
      </c>
      <c r="B11" s="246"/>
      <c r="C11" s="271"/>
      <c r="D11" s="252" t="s">
        <v>436</v>
      </c>
      <c r="E11" s="244">
        <v>104265</v>
      </c>
      <c r="F11" s="244"/>
      <c r="G11" s="244">
        <v>104265</v>
      </c>
      <c r="H11" s="58"/>
    </row>
    <row r="12" spans="1:8" s="24" customFormat="1" ht="24" customHeight="1">
      <c r="A12" s="231"/>
      <c r="B12" s="231" t="s">
        <v>434</v>
      </c>
      <c r="C12" s="171"/>
      <c r="D12" s="223" t="s">
        <v>435</v>
      </c>
      <c r="E12" s="220">
        <v>104265</v>
      </c>
      <c r="F12" s="220"/>
      <c r="G12" s="220">
        <v>104265</v>
      </c>
      <c r="H12" s="58"/>
    </row>
    <row r="13" spans="1:8" s="24" customFormat="1" ht="66.75" customHeight="1">
      <c r="A13" s="231"/>
      <c r="B13" s="231"/>
      <c r="C13" s="171">
        <v>6639</v>
      </c>
      <c r="D13" s="223" t="s">
        <v>437</v>
      </c>
      <c r="E13" s="220">
        <v>104265</v>
      </c>
      <c r="F13" s="220"/>
      <c r="G13" s="220">
        <v>104265</v>
      </c>
      <c r="H13" s="58"/>
    </row>
    <row r="14" spans="1:8" s="326" customFormat="1" ht="26.25" customHeight="1">
      <c r="A14" s="246" t="s">
        <v>155</v>
      </c>
      <c r="B14" s="246"/>
      <c r="C14" s="271"/>
      <c r="D14" s="252" t="s">
        <v>176</v>
      </c>
      <c r="E14" s="244">
        <f>E15</f>
        <v>4092504</v>
      </c>
      <c r="F14" s="244">
        <f>F15</f>
        <v>2947504</v>
      </c>
      <c r="G14" s="244">
        <f>G15</f>
        <v>1145000</v>
      </c>
      <c r="H14" s="58"/>
    </row>
    <row r="15" spans="1:7" s="58" customFormat="1" ht="21" customHeight="1">
      <c r="A15" s="231"/>
      <c r="B15" s="231" t="s">
        <v>156</v>
      </c>
      <c r="C15" s="171"/>
      <c r="D15" s="223" t="s">
        <v>177</v>
      </c>
      <c r="E15" s="224">
        <f>SUM(E16:E37)</f>
        <v>4092504</v>
      </c>
      <c r="F15" s="224">
        <f>SUM(F16:F37)</f>
        <v>2947504</v>
      </c>
      <c r="G15" s="224">
        <f>SUM(G16:G37)</f>
        <v>1145000</v>
      </c>
    </row>
    <row r="16" spans="1:7" s="58" customFormat="1" ht="18.75" customHeight="1">
      <c r="A16" s="231"/>
      <c r="B16" s="231"/>
      <c r="C16" s="171">
        <v>3020</v>
      </c>
      <c r="D16" s="223" t="s">
        <v>464</v>
      </c>
      <c r="E16" s="220">
        <v>32000</v>
      </c>
      <c r="F16" s="220">
        <v>32000</v>
      </c>
      <c r="G16" s="220"/>
    </row>
    <row r="17" spans="1:7" s="58" customFormat="1" ht="12.75">
      <c r="A17" s="231"/>
      <c r="B17" s="231"/>
      <c r="C17" s="171">
        <v>4010</v>
      </c>
      <c r="D17" s="223" t="s">
        <v>257</v>
      </c>
      <c r="E17" s="220">
        <v>1100772</v>
      </c>
      <c r="F17" s="220">
        <v>1100772</v>
      </c>
      <c r="G17" s="220"/>
    </row>
    <row r="18" spans="1:8" s="24" customFormat="1" ht="17.25" customHeight="1">
      <c r="A18" s="231"/>
      <c r="B18" s="231"/>
      <c r="C18" s="171">
        <v>4040</v>
      </c>
      <c r="D18" s="223" t="s">
        <v>258</v>
      </c>
      <c r="E18" s="220">
        <v>84730</v>
      </c>
      <c r="F18" s="220">
        <v>84730</v>
      </c>
      <c r="G18" s="220"/>
      <c r="H18" s="58"/>
    </row>
    <row r="19" spans="1:8" s="24" customFormat="1" ht="19.5" customHeight="1">
      <c r="A19" s="231"/>
      <c r="B19" s="231"/>
      <c r="C19" s="171">
        <v>4110</v>
      </c>
      <c r="D19" s="223" t="s">
        <v>259</v>
      </c>
      <c r="E19" s="220">
        <v>196102</v>
      </c>
      <c r="F19" s="220">
        <v>196102</v>
      </c>
      <c r="G19" s="220"/>
      <c r="H19" s="58"/>
    </row>
    <row r="20" spans="1:8" s="24" customFormat="1" ht="16.5" customHeight="1">
      <c r="A20" s="231"/>
      <c r="B20" s="231"/>
      <c r="C20" s="171">
        <v>4120</v>
      </c>
      <c r="D20" s="223" t="s">
        <v>260</v>
      </c>
      <c r="E20" s="220">
        <v>28100</v>
      </c>
      <c r="F20" s="220">
        <v>28100</v>
      </c>
      <c r="G20" s="220"/>
      <c r="H20" s="58"/>
    </row>
    <row r="21" spans="1:8" s="24" customFormat="1" ht="15.75" customHeight="1">
      <c r="A21" s="231"/>
      <c r="B21" s="231"/>
      <c r="C21" s="171">
        <v>4170</v>
      </c>
      <c r="D21" s="223" t="s">
        <v>269</v>
      </c>
      <c r="E21" s="220">
        <v>22000</v>
      </c>
      <c r="F21" s="220">
        <v>22000</v>
      </c>
      <c r="G21" s="220"/>
      <c r="H21" s="58"/>
    </row>
    <row r="22" spans="1:8" s="24" customFormat="1" ht="15.75" customHeight="1">
      <c r="A22" s="231"/>
      <c r="B22" s="231"/>
      <c r="C22" s="171">
        <v>4210</v>
      </c>
      <c r="D22" s="223" t="s">
        <v>262</v>
      </c>
      <c r="E22" s="220">
        <v>620000</v>
      </c>
      <c r="F22" s="220">
        <v>620000</v>
      </c>
      <c r="G22" s="220"/>
      <c r="H22" s="58"/>
    </row>
    <row r="23" spans="1:8" s="24" customFormat="1" ht="13.5" customHeight="1">
      <c r="A23" s="231"/>
      <c r="B23" s="231"/>
      <c r="C23" s="171">
        <v>4260</v>
      </c>
      <c r="D23" s="223" t="s">
        <v>270</v>
      </c>
      <c r="E23" s="220">
        <v>30000</v>
      </c>
      <c r="F23" s="220">
        <v>30000</v>
      </c>
      <c r="G23" s="220"/>
      <c r="H23" s="58"/>
    </row>
    <row r="24" spans="1:8" s="24" customFormat="1" ht="16.5" customHeight="1">
      <c r="A24" s="231"/>
      <c r="B24" s="231"/>
      <c r="C24" s="171">
        <v>4270</v>
      </c>
      <c r="D24" s="223" t="s">
        <v>271</v>
      </c>
      <c r="E24" s="220">
        <v>290000</v>
      </c>
      <c r="F24" s="220">
        <v>290000</v>
      </c>
      <c r="G24" s="220"/>
      <c r="H24" s="58"/>
    </row>
    <row r="25" spans="1:8" s="24" customFormat="1" ht="18" customHeight="1">
      <c r="A25" s="231"/>
      <c r="B25" s="231"/>
      <c r="C25" s="171">
        <v>4280</v>
      </c>
      <c r="D25" s="223" t="s">
        <v>272</v>
      </c>
      <c r="E25" s="220">
        <v>500</v>
      </c>
      <c r="F25" s="220">
        <v>500</v>
      </c>
      <c r="G25" s="220"/>
      <c r="H25" s="58"/>
    </row>
    <row r="26" spans="1:8" s="24" customFormat="1" ht="12.75">
      <c r="A26" s="231"/>
      <c r="B26" s="231"/>
      <c r="C26" s="171">
        <v>4300</v>
      </c>
      <c r="D26" s="223" t="s">
        <v>263</v>
      </c>
      <c r="E26" s="220">
        <v>430000</v>
      </c>
      <c r="F26" s="220">
        <v>430000</v>
      </c>
      <c r="G26" s="220"/>
      <c r="H26" s="58"/>
    </row>
    <row r="27" spans="1:8" s="24" customFormat="1" ht="24.75" customHeight="1">
      <c r="A27" s="231"/>
      <c r="B27" s="231"/>
      <c r="C27" s="171">
        <v>4350</v>
      </c>
      <c r="D27" s="223" t="s">
        <v>376</v>
      </c>
      <c r="E27" s="220">
        <v>1000</v>
      </c>
      <c r="F27" s="220">
        <v>1000</v>
      </c>
      <c r="G27" s="220"/>
      <c r="H27" s="58"/>
    </row>
    <row r="28" spans="1:8" s="24" customFormat="1" ht="38.25">
      <c r="A28" s="231"/>
      <c r="B28" s="231"/>
      <c r="C28" s="171">
        <v>4360</v>
      </c>
      <c r="D28" s="223" t="s">
        <v>483</v>
      </c>
      <c r="E28" s="220">
        <v>9000</v>
      </c>
      <c r="F28" s="220">
        <v>9000</v>
      </c>
      <c r="G28" s="220"/>
      <c r="H28" s="58"/>
    </row>
    <row r="29" spans="1:8" s="24" customFormat="1" ht="37.5" customHeight="1">
      <c r="A29" s="231"/>
      <c r="B29" s="231"/>
      <c r="C29" s="171">
        <v>4370</v>
      </c>
      <c r="D29" s="223" t="s">
        <v>484</v>
      </c>
      <c r="E29" s="220">
        <v>7000</v>
      </c>
      <c r="F29" s="220">
        <v>7000</v>
      </c>
      <c r="G29" s="220"/>
      <c r="H29" s="58"/>
    </row>
    <row r="30" spans="1:8" s="24" customFormat="1" ht="31.5" customHeight="1">
      <c r="A30" s="231"/>
      <c r="B30" s="231"/>
      <c r="C30" s="171">
        <v>4390</v>
      </c>
      <c r="D30" s="223" t="s">
        <v>273</v>
      </c>
      <c r="E30" s="220">
        <v>30000</v>
      </c>
      <c r="F30" s="220">
        <v>30000</v>
      </c>
      <c r="G30" s="220"/>
      <c r="H30" s="58"/>
    </row>
    <row r="31" spans="1:8" s="24" customFormat="1" ht="12.75">
      <c r="A31" s="231"/>
      <c r="B31" s="231"/>
      <c r="C31" s="171">
        <v>4410</v>
      </c>
      <c r="D31" s="223" t="s">
        <v>264</v>
      </c>
      <c r="E31" s="220">
        <v>1500</v>
      </c>
      <c r="F31" s="220">
        <v>1500</v>
      </c>
      <c r="G31" s="220"/>
      <c r="H31" s="58"/>
    </row>
    <row r="32" spans="1:8" s="24" customFormat="1" ht="12.75">
      <c r="A32" s="231"/>
      <c r="B32" s="231"/>
      <c r="C32" s="171">
        <v>4430</v>
      </c>
      <c r="D32" s="223" t="s">
        <v>274</v>
      </c>
      <c r="E32" s="220">
        <v>18000</v>
      </c>
      <c r="F32" s="220">
        <v>18000</v>
      </c>
      <c r="G32" s="220"/>
      <c r="H32" s="58"/>
    </row>
    <row r="33" spans="1:8" s="24" customFormat="1" ht="17.25" customHeight="1">
      <c r="A33" s="231"/>
      <c r="B33" s="231"/>
      <c r="C33" s="171">
        <v>4440</v>
      </c>
      <c r="D33" s="223" t="s">
        <v>265</v>
      </c>
      <c r="E33" s="220">
        <v>30300</v>
      </c>
      <c r="F33" s="220">
        <v>30300</v>
      </c>
      <c r="G33" s="220"/>
      <c r="H33" s="58"/>
    </row>
    <row r="34" spans="1:8" s="24" customFormat="1" ht="15.75" customHeight="1">
      <c r="A34" s="231"/>
      <c r="B34" s="231"/>
      <c r="C34" s="171">
        <v>4480</v>
      </c>
      <c r="D34" s="223" t="s">
        <v>275</v>
      </c>
      <c r="E34" s="220">
        <v>10500</v>
      </c>
      <c r="F34" s="220">
        <v>10500</v>
      </c>
      <c r="G34" s="220"/>
      <c r="H34" s="58"/>
    </row>
    <row r="35" spans="1:8" s="24" customFormat="1" ht="25.5">
      <c r="A35" s="231"/>
      <c r="B35" s="231"/>
      <c r="C35" s="171">
        <v>4700</v>
      </c>
      <c r="D35" s="223" t="s">
        <v>373</v>
      </c>
      <c r="E35" s="220">
        <v>6000</v>
      </c>
      <c r="F35" s="220">
        <v>6000</v>
      </c>
      <c r="G35" s="220"/>
      <c r="H35" s="58"/>
    </row>
    <row r="36" spans="1:8" s="24" customFormat="1" ht="12.75">
      <c r="A36" s="231"/>
      <c r="B36" s="231"/>
      <c r="C36" s="171">
        <v>6050</v>
      </c>
      <c r="D36" s="223" t="s">
        <v>286</v>
      </c>
      <c r="E36" s="220">
        <v>1140000</v>
      </c>
      <c r="F36" s="220"/>
      <c r="G36" s="220">
        <v>1140000</v>
      </c>
      <c r="H36" s="58"/>
    </row>
    <row r="37" spans="1:8" s="24" customFormat="1" ht="25.5">
      <c r="A37" s="231"/>
      <c r="B37" s="231"/>
      <c r="C37" s="171">
        <v>6060</v>
      </c>
      <c r="D37" s="223" t="s">
        <v>471</v>
      </c>
      <c r="E37" s="220">
        <v>5000</v>
      </c>
      <c r="F37" s="220"/>
      <c r="G37" s="220">
        <v>5000</v>
      </c>
      <c r="H37" s="58"/>
    </row>
    <row r="38" spans="1:8" s="326" customFormat="1" ht="23.25" customHeight="1">
      <c r="A38" s="246" t="s">
        <v>157</v>
      </c>
      <c r="B38" s="246"/>
      <c r="C38" s="271"/>
      <c r="D38" s="252" t="s">
        <v>178</v>
      </c>
      <c r="E38" s="244">
        <v>45000</v>
      </c>
      <c r="F38" s="244">
        <v>45000</v>
      </c>
      <c r="G38" s="244"/>
      <c r="H38" s="58"/>
    </row>
    <row r="39" spans="1:8" s="24" customFormat="1" ht="22.5" customHeight="1">
      <c r="A39" s="231"/>
      <c r="B39" s="231" t="s">
        <v>158</v>
      </c>
      <c r="C39" s="171"/>
      <c r="D39" s="223" t="s">
        <v>465</v>
      </c>
      <c r="E39" s="220">
        <v>45000</v>
      </c>
      <c r="F39" s="220">
        <v>45000</v>
      </c>
      <c r="G39" s="220"/>
      <c r="H39" s="58"/>
    </row>
    <row r="40" spans="1:8" s="24" customFormat="1" ht="12.75">
      <c r="A40" s="231"/>
      <c r="B40" s="231"/>
      <c r="C40" s="171">
        <v>4300</v>
      </c>
      <c r="D40" s="223" t="s">
        <v>263</v>
      </c>
      <c r="E40" s="220">
        <v>35000</v>
      </c>
      <c r="F40" s="220">
        <v>35000</v>
      </c>
      <c r="G40" s="220"/>
      <c r="H40" s="58"/>
    </row>
    <row r="41" spans="1:8" s="24" customFormat="1" ht="12.75">
      <c r="A41" s="231"/>
      <c r="B41" s="231"/>
      <c r="C41" s="171">
        <v>4430</v>
      </c>
      <c r="D41" s="223" t="s">
        <v>274</v>
      </c>
      <c r="E41" s="220">
        <v>10000</v>
      </c>
      <c r="F41" s="220">
        <v>10000</v>
      </c>
      <c r="G41" s="220"/>
      <c r="H41" s="58"/>
    </row>
    <row r="42" spans="1:8" s="326" customFormat="1" ht="21" customHeight="1">
      <c r="A42" s="246" t="s">
        <v>159</v>
      </c>
      <c r="B42" s="246"/>
      <c r="C42" s="271"/>
      <c r="D42" s="252" t="s">
        <v>209</v>
      </c>
      <c r="E42" s="244">
        <f>E43+E45+E47</f>
        <v>542200</v>
      </c>
      <c r="F42" s="244">
        <f>F43+F45+F47</f>
        <v>542200</v>
      </c>
      <c r="G42" s="244"/>
      <c r="H42" s="58"/>
    </row>
    <row r="43" spans="1:7" s="58" customFormat="1" ht="24.75" customHeight="1">
      <c r="A43" s="231"/>
      <c r="B43" s="231" t="s">
        <v>160</v>
      </c>
      <c r="C43" s="171"/>
      <c r="D43" s="223" t="s">
        <v>210</v>
      </c>
      <c r="E43" s="220">
        <v>25000</v>
      </c>
      <c r="F43" s="220">
        <v>25000</v>
      </c>
      <c r="G43" s="220"/>
    </row>
    <row r="44" spans="1:7" s="58" customFormat="1" ht="15.75" customHeight="1">
      <c r="A44" s="231"/>
      <c r="B44" s="231"/>
      <c r="C44" s="171">
        <v>4300</v>
      </c>
      <c r="D44" s="223" t="s">
        <v>263</v>
      </c>
      <c r="E44" s="220">
        <v>25000</v>
      </c>
      <c r="F44" s="220">
        <v>25000</v>
      </c>
      <c r="G44" s="220"/>
    </row>
    <row r="45" spans="1:7" s="58" customFormat="1" ht="29.25" customHeight="1">
      <c r="A45" s="231"/>
      <c r="B45" s="231" t="s">
        <v>161</v>
      </c>
      <c r="C45" s="171"/>
      <c r="D45" s="223" t="s">
        <v>211</v>
      </c>
      <c r="E45" s="220">
        <v>30000</v>
      </c>
      <c r="F45" s="220">
        <v>30000</v>
      </c>
      <c r="G45" s="220"/>
    </row>
    <row r="46" spans="1:8" s="24" customFormat="1" ht="12.75">
      <c r="A46" s="231"/>
      <c r="B46" s="231"/>
      <c r="C46" s="171">
        <v>4300</v>
      </c>
      <c r="D46" s="223" t="s">
        <v>263</v>
      </c>
      <c r="E46" s="220">
        <v>30000</v>
      </c>
      <c r="F46" s="220">
        <v>30000</v>
      </c>
      <c r="G46" s="220"/>
      <c r="H46" s="58"/>
    </row>
    <row r="47" spans="1:8" s="24" customFormat="1" ht="24.75" customHeight="1">
      <c r="A47" s="231"/>
      <c r="B47" s="231" t="s">
        <v>162</v>
      </c>
      <c r="C47" s="171"/>
      <c r="D47" s="223" t="s">
        <v>212</v>
      </c>
      <c r="E47" s="220">
        <f>SUM(E48:E62)</f>
        <v>487200</v>
      </c>
      <c r="F47" s="220">
        <f>SUM(F48:F62)</f>
        <v>487200</v>
      </c>
      <c r="G47" s="220"/>
      <c r="H47" s="58"/>
    </row>
    <row r="48" spans="1:8" s="24" customFormat="1" ht="12.75">
      <c r="A48" s="231"/>
      <c r="B48" s="231"/>
      <c r="C48" s="171">
        <v>4010</v>
      </c>
      <c r="D48" s="223" t="s">
        <v>257</v>
      </c>
      <c r="E48" s="220">
        <v>82000</v>
      </c>
      <c r="F48" s="220">
        <v>82000</v>
      </c>
      <c r="G48" s="220"/>
      <c r="H48" s="58"/>
    </row>
    <row r="49" spans="1:8" s="24" customFormat="1" ht="25.5">
      <c r="A49" s="231"/>
      <c r="B49" s="231"/>
      <c r="C49" s="171">
        <v>4020</v>
      </c>
      <c r="D49" s="223" t="s">
        <v>276</v>
      </c>
      <c r="E49" s="220">
        <v>225000</v>
      </c>
      <c r="F49" s="220">
        <v>225000</v>
      </c>
      <c r="G49" s="220"/>
      <c r="H49" s="58"/>
    </row>
    <row r="50" spans="1:8" s="24" customFormat="1" ht="12.75">
      <c r="A50" s="231"/>
      <c r="B50" s="231"/>
      <c r="C50" s="171">
        <v>4040</v>
      </c>
      <c r="D50" s="223" t="s">
        <v>258</v>
      </c>
      <c r="E50" s="220">
        <v>26000</v>
      </c>
      <c r="F50" s="220">
        <v>26000</v>
      </c>
      <c r="G50" s="220"/>
      <c r="H50" s="58"/>
    </row>
    <row r="51" spans="1:8" s="24" customFormat="1" ht="16.5" customHeight="1">
      <c r="A51" s="231"/>
      <c r="B51" s="231"/>
      <c r="C51" s="171">
        <v>4110</v>
      </c>
      <c r="D51" s="223" t="s">
        <v>277</v>
      </c>
      <c r="E51" s="220">
        <v>59000</v>
      </c>
      <c r="F51" s="220">
        <v>59000</v>
      </c>
      <c r="G51" s="220"/>
      <c r="H51" s="58"/>
    </row>
    <row r="52" spans="1:8" s="24" customFormat="1" ht="12.75">
      <c r="A52" s="231"/>
      <c r="B52" s="231"/>
      <c r="C52" s="171">
        <v>4120</v>
      </c>
      <c r="D52" s="223" t="s">
        <v>260</v>
      </c>
      <c r="E52" s="220">
        <v>8000</v>
      </c>
      <c r="F52" s="220">
        <v>8000</v>
      </c>
      <c r="G52" s="220"/>
      <c r="H52" s="58"/>
    </row>
    <row r="53" spans="1:8" s="24" customFormat="1" ht="12.75">
      <c r="A53" s="231"/>
      <c r="B53" s="231"/>
      <c r="C53" s="171">
        <v>4170</v>
      </c>
      <c r="D53" s="223" t="s">
        <v>269</v>
      </c>
      <c r="E53" s="220">
        <v>6500</v>
      </c>
      <c r="F53" s="220">
        <v>6500</v>
      </c>
      <c r="G53" s="220"/>
      <c r="H53" s="58"/>
    </row>
    <row r="54" spans="1:8" s="24" customFormat="1" ht="12.75">
      <c r="A54" s="231"/>
      <c r="B54" s="231"/>
      <c r="C54" s="171">
        <v>4210</v>
      </c>
      <c r="D54" s="223" t="s">
        <v>262</v>
      </c>
      <c r="E54" s="220">
        <v>46700</v>
      </c>
      <c r="F54" s="220">
        <v>46700</v>
      </c>
      <c r="G54" s="220"/>
      <c r="H54" s="58"/>
    </row>
    <row r="55" spans="1:8" s="24" customFormat="1" ht="12.75">
      <c r="A55" s="231"/>
      <c r="B55" s="231"/>
      <c r="C55" s="171">
        <v>4260</v>
      </c>
      <c r="D55" s="223" t="s">
        <v>270</v>
      </c>
      <c r="E55" s="220">
        <v>4000</v>
      </c>
      <c r="F55" s="220">
        <v>4000</v>
      </c>
      <c r="G55" s="220"/>
      <c r="H55" s="58"/>
    </row>
    <row r="56" spans="1:8" s="24" customFormat="1" ht="12.75">
      <c r="A56" s="231"/>
      <c r="B56" s="231"/>
      <c r="C56" s="171">
        <v>4270</v>
      </c>
      <c r="D56" s="223" t="s">
        <v>271</v>
      </c>
      <c r="E56" s="220">
        <v>3500</v>
      </c>
      <c r="F56" s="220">
        <v>3500</v>
      </c>
      <c r="G56" s="220"/>
      <c r="H56" s="58"/>
    </row>
    <row r="57" spans="1:8" s="24" customFormat="1" ht="12.75">
      <c r="A57" s="231"/>
      <c r="B57" s="231"/>
      <c r="C57" s="171">
        <v>4280</v>
      </c>
      <c r="D57" s="223" t="s">
        <v>272</v>
      </c>
      <c r="E57" s="220">
        <v>1000</v>
      </c>
      <c r="F57" s="220">
        <v>1000</v>
      </c>
      <c r="G57" s="220"/>
      <c r="H57" s="58"/>
    </row>
    <row r="58" spans="1:8" s="24" customFormat="1" ht="12.75">
      <c r="A58" s="231"/>
      <c r="B58" s="231"/>
      <c r="C58" s="171">
        <v>4300</v>
      </c>
      <c r="D58" s="223" t="s">
        <v>263</v>
      </c>
      <c r="E58" s="220">
        <v>8000</v>
      </c>
      <c r="F58" s="220">
        <v>8000</v>
      </c>
      <c r="G58" s="220"/>
      <c r="H58" s="58"/>
    </row>
    <row r="59" spans="1:8" s="24" customFormat="1" ht="38.25">
      <c r="A59" s="231"/>
      <c r="B59" s="231"/>
      <c r="C59" s="171">
        <v>4360</v>
      </c>
      <c r="D59" s="223" t="s">
        <v>483</v>
      </c>
      <c r="E59" s="220">
        <v>1500</v>
      </c>
      <c r="F59" s="220">
        <v>1500</v>
      </c>
      <c r="G59" s="220"/>
      <c r="H59" s="58"/>
    </row>
    <row r="60" spans="1:8" s="24" customFormat="1" ht="12.75">
      <c r="A60" s="231"/>
      <c r="B60" s="231"/>
      <c r="C60" s="171">
        <v>4410</v>
      </c>
      <c r="D60" s="223" t="s">
        <v>264</v>
      </c>
      <c r="E60" s="220">
        <v>6000</v>
      </c>
      <c r="F60" s="220">
        <v>6000</v>
      </c>
      <c r="G60" s="220"/>
      <c r="H60" s="58"/>
    </row>
    <row r="61" spans="1:8" s="24" customFormat="1" ht="12.75">
      <c r="A61" s="231"/>
      <c r="B61" s="231"/>
      <c r="C61" s="171">
        <v>4430</v>
      </c>
      <c r="D61" s="223" t="s">
        <v>274</v>
      </c>
      <c r="E61" s="220">
        <v>2000</v>
      </c>
      <c r="F61" s="220">
        <v>2000</v>
      </c>
      <c r="G61" s="220"/>
      <c r="H61" s="58"/>
    </row>
    <row r="62" spans="1:8" s="24" customFormat="1" ht="15" customHeight="1">
      <c r="A62" s="231"/>
      <c r="B62" s="231"/>
      <c r="C62" s="171">
        <v>4440</v>
      </c>
      <c r="D62" s="223" t="s">
        <v>265</v>
      </c>
      <c r="E62" s="220">
        <v>8000</v>
      </c>
      <c r="F62" s="220">
        <v>8000</v>
      </c>
      <c r="G62" s="220"/>
      <c r="H62" s="58"/>
    </row>
    <row r="63" spans="1:8" s="326" customFormat="1" ht="24" customHeight="1">
      <c r="A63" s="246" t="s">
        <v>163</v>
      </c>
      <c r="B63" s="246"/>
      <c r="C63" s="271"/>
      <c r="D63" s="252" t="s">
        <v>213</v>
      </c>
      <c r="E63" s="244">
        <f>SUM(E64:E119)/2</f>
        <v>11771048</v>
      </c>
      <c r="F63" s="244">
        <f>SUM(F64:F119)/2</f>
        <v>10550075</v>
      </c>
      <c r="G63" s="244">
        <f>SUM(G64:G119)/2</f>
        <v>1220973</v>
      </c>
      <c r="H63" s="58"/>
    </row>
    <row r="64" spans="1:8" s="24" customFormat="1" ht="24.75" customHeight="1">
      <c r="A64" s="231"/>
      <c r="B64" s="231" t="s">
        <v>164</v>
      </c>
      <c r="C64" s="171"/>
      <c r="D64" s="223" t="s">
        <v>214</v>
      </c>
      <c r="E64" s="220">
        <f>SUM(E65:E72)</f>
        <v>305175</v>
      </c>
      <c r="F64" s="220">
        <f>SUM(F65:F72)</f>
        <v>305175</v>
      </c>
      <c r="G64" s="220"/>
      <c r="H64" s="58"/>
    </row>
    <row r="65" spans="1:8" s="24" customFormat="1" ht="12.75">
      <c r="A65" s="231"/>
      <c r="B65" s="231"/>
      <c r="C65" s="171">
        <v>4010</v>
      </c>
      <c r="D65" s="223" t="s">
        <v>257</v>
      </c>
      <c r="E65" s="220">
        <v>223219</v>
      </c>
      <c r="F65" s="220">
        <v>223219</v>
      </c>
      <c r="G65" s="220"/>
      <c r="H65" s="58"/>
    </row>
    <row r="66" spans="1:7" s="58" customFormat="1" ht="12.75">
      <c r="A66" s="231"/>
      <c r="B66" s="231"/>
      <c r="C66" s="171">
        <v>4040</v>
      </c>
      <c r="D66" s="223" t="s">
        <v>258</v>
      </c>
      <c r="E66" s="220">
        <v>20680</v>
      </c>
      <c r="F66" s="220">
        <v>20680</v>
      </c>
      <c r="G66" s="220"/>
    </row>
    <row r="67" spans="1:7" s="58" customFormat="1" ht="12.75">
      <c r="A67" s="231"/>
      <c r="B67" s="231"/>
      <c r="C67" s="171">
        <v>4110</v>
      </c>
      <c r="D67" s="223" t="s">
        <v>277</v>
      </c>
      <c r="E67" s="220">
        <v>41530</v>
      </c>
      <c r="F67" s="220">
        <v>41530</v>
      </c>
      <c r="G67" s="220"/>
    </row>
    <row r="68" spans="1:8" s="24" customFormat="1" ht="12.75" customHeight="1">
      <c r="A68" s="231"/>
      <c r="B68" s="231"/>
      <c r="C68" s="171">
        <v>4120</v>
      </c>
      <c r="D68" s="223" t="s">
        <v>260</v>
      </c>
      <c r="E68" s="220">
        <v>4200</v>
      </c>
      <c r="F68" s="220">
        <v>4200</v>
      </c>
      <c r="G68" s="220"/>
      <c r="H68" s="58"/>
    </row>
    <row r="69" spans="1:8" s="24" customFormat="1" ht="12.75">
      <c r="A69" s="231"/>
      <c r="B69" s="231"/>
      <c r="C69" s="171">
        <v>4210</v>
      </c>
      <c r="D69" s="223" t="s">
        <v>262</v>
      </c>
      <c r="E69" s="220">
        <v>7100</v>
      </c>
      <c r="F69" s="220">
        <v>7100</v>
      </c>
      <c r="G69" s="220"/>
      <c r="H69" s="58"/>
    </row>
    <row r="70" spans="1:8" s="24" customFormat="1" ht="12.75">
      <c r="A70" s="231"/>
      <c r="B70" s="231"/>
      <c r="C70" s="171">
        <v>4300</v>
      </c>
      <c r="D70" s="223" t="s">
        <v>263</v>
      </c>
      <c r="E70" s="220">
        <v>1000</v>
      </c>
      <c r="F70" s="220">
        <v>1000</v>
      </c>
      <c r="G70" s="220"/>
      <c r="H70" s="58"/>
    </row>
    <row r="71" spans="1:8" s="24" customFormat="1" ht="12.75">
      <c r="A71" s="231"/>
      <c r="B71" s="231"/>
      <c r="C71" s="171">
        <v>4410</v>
      </c>
      <c r="D71" s="223" t="s">
        <v>264</v>
      </c>
      <c r="E71" s="220">
        <v>3070</v>
      </c>
      <c r="F71" s="220">
        <v>3070</v>
      </c>
      <c r="G71" s="220"/>
      <c r="H71" s="58"/>
    </row>
    <row r="72" spans="1:8" s="24" customFormat="1" ht="12.75">
      <c r="A72" s="231"/>
      <c r="B72" s="231"/>
      <c r="C72" s="171">
        <v>4440</v>
      </c>
      <c r="D72" s="223" t="s">
        <v>265</v>
      </c>
      <c r="E72" s="220">
        <v>4376</v>
      </c>
      <c r="F72" s="220">
        <v>4376</v>
      </c>
      <c r="G72" s="220"/>
      <c r="H72" s="58"/>
    </row>
    <row r="73" spans="1:8" s="24" customFormat="1" ht="24" customHeight="1">
      <c r="A73" s="231"/>
      <c r="B73" s="231" t="s">
        <v>165</v>
      </c>
      <c r="C73" s="171"/>
      <c r="D73" s="223" t="s">
        <v>215</v>
      </c>
      <c r="E73" s="220">
        <f>SUM(E74:E77)</f>
        <v>345000</v>
      </c>
      <c r="F73" s="220">
        <f>SUM(F74:F77)</f>
        <v>345000</v>
      </c>
      <c r="G73" s="220"/>
      <c r="H73" s="58"/>
    </row>
    <row r="74" spans="1:8" s="24" customFormat="1" ht="12.75">
      <c r="A74" s="231"/>
      <c r="B74" s="231"/>
      <c r="C74" s="171">
        <v>3030</v>
      </c>
      <c r="D74" s="223" t="s">
        <v>278</v>
      </c>
      <c r="E74" s="220">
        <v>339500</v>
      </c>
      <c r="F74" s="220">
        <v>339500</v>
      </c>
      <c r="G74" s="220"/>
      <c r="H74" s="58"/>
    </row>
    <row r="75" spans="1:8" s="24" customFormat="1" ht="12.75">
      <c r="A75" s="231"/>
      <c r="B75" s="231"/>
      <c r="C75" s="171">
        <v>4210</v>
      </c>
      <c r="D75" s="223" t="s">
        <v>262</v>
      </c>
      <c r="E75" s="220">
        <v>4500</v>
      </c>
      <c r="F75" s="220">
        <v>4500</v>
      </c>
      <c r="G75" s="220"/>
      <c r="H75" s="58"/>
    </row>
    <row r="76" spans="1:8" s="24" customFormat="1" ht="12.75">
      <c r="A76" s="231"/>
      <c r="B76" s="231"/>
      <c r="C76" s="171">
        <v>4300</v>
      </c>
      <c r="D76" s="223" t="s">
        <v>263</v>
      </c>
      <c r="E76" s="220">
        <v>500</v>
      </c>
      <c r="F76" s="220">
        <v>500</v>
      </c>
      <c r="G76" s="220"/>
      <c r="H76" s="58"/>
    </row>
    <row r="77" spans="1:8" s="24" customFormat="1" ht="12.75">
      <c r="A77" s="231"/>
      <c r="B77" s="231"/>
      <c r="C77" s="171">
        <v>4410</v>
      </c>
      <c r="D77" s="223" t="s">
        <v>264</v>
      </c>
      <c r="E77" s="220">
        <v>500</v>
      </c>
      <c r="F77" s="220">
        <v>500</v>
      </c>
      <c r="G77" s="220"/>
      <c r="H77" s="58"/>
    </row>
    <row r="78" spans="1:8" s="24" customFormat="1" ht="26.25" customHeight="1">
      <c r="A78" s="231"/>
      <c r="B78" s="231" t="s">
        <v>166</v>
      </c>
      <c r="C78" s="171"/>
      <c r="D78" s="223" t="s">
        <v>216</v>
      </c>
      <c r="E78" s="220">
        <f>SUM(E79:E102)</f>
        <v>10978230</v>
      </c>
      <c r="F78" s="220">
        <f>SUM(F79:F102)</f>
        <v>9777900</v>
      </c>
      <c r="G78" s="220">
        <f>SUM(G79:G102)</f>
        <v>1200330</v>
      </c>
      <c r="H78" s="58"/>
    </row>
    <row r="79" spans="1:8" s="24" customFormat="1" ht="15.75" customHeight="1">
      <c r="A79" s="231"/>
      <c r="B79" s="231"/>
      <c r="C79" s="171">
        <v>3020</v>
      </c>
      <c r="D79" s="223" t="s">
        <v>464</v>
      </c>
      <c r="E79" s="220">
        <v>1000</v>
      </c>
      <c r="F79" s="220">
        <v>1000</v>
      </c>
      <c r="G79" s="220"/>
      <c r="H79" s="58"/>
    </row>
    <row r="80" spans="1:8" s="24" customFormat="1" ht="12.75">
      <c r="A80" s="231"/>
      <c r="B80" s="231"/>
      <c r="C80" s="171">
        <v>4010</v>
      </c>
      <c r="D80" s="223" t="s">
        <v>257</v>
      </c>
      <c r="E80" s="220">
        <v>5503000</v>
      </c>
      <c r="F80" s="220">
        <v>5503000</v>
      </c>
      <c r="G80" s="220"/>
      <c r="H80" s="58"/>
    </row>
    <row r="81" spans="1:8" s="24" customFormat="1" ht="12.75">
      <c r="A81" s="231"/>
      <c r="B81" s="231"/>
      <c r="C81" s="171">
        <v>4040</v>
      </c>
      <c r="D81" s="223" t="s">
        <v>258</v>
      </c>
      <c r="E81" s="220">
        <v>400000</v>
      </c>
      <c r="F81" s="220">
        <v>400000</v>
      </c>
      <c r="G81" s="220"/>
      <c r="H81" s="58"/>
    </row>
    <row r="82" spans="1:8" s="24" customFormat="1" ht="12.75">
      <c r="A82" s="231"/>
      <c r="B82" s="231"/>
      <c r="C82" s="171">
        <v>4110</v>
      </c>
      <c r="D82" s="223" t="s">
        <v>277</v>
      </c>
      <c r="E82" s="220">
        <v>700000</v>
      </c>
      <c r="F82" s="220">
        <v>700000</v>
      </c>
      <c r="G82" s="220"/>
      <c r="H82" s="58"/>
    </row>
    <row r="83" spans="1:8" s="24" customFormat="1" ht="21.75" customHeight="1">
      <c r="A83" s="231"/>
      <c r="B83" s="231"/>
      <c r="C83" s="171">
        <v>4120</v>
      </c>
      <c r="D83" s="223" t="s">
        <v>260</v>
      </c>
      <c r="E83" s="220">
        <v>95000</v>
      </c>
      <c r="F83" s="220">
        <v>95000</v>
      </c>
      <c r="G83" s="220"/>
      <c r="H83" s="58"/>
    </row>
    <row r="84" spans="1:8" s="24" customFormat="1" ht="12.75">
      <c r="A84" s="231"/>
      <c r="B84" s="231"/>
      <c r="C84" s="171">
        <v>4170</v>
      </c>
      <c r="D84" s="223" t="s">
        <v>269</v>
      </c>
      <c r="E84" s="220">
        <v>80000</v>
      </c>
      <c r="F84" s="220">
        <v>80000</v>
      </c>
      <c r="G84" s="220"/>
      <c r="H84" s="58"/>
    </row>
    <row r="85" spans="1:8" s="24" customFormat="1" ht="12.75">
      <c r="A85" s="231"/>
      <c r="B85" s="231"/>
      <c r="C85" s="171">
        <v>4210</v>
      </c>
      <c r="D85" s="223" t="s">
        <v>262</v>
      </c>
      <c r="E85" s="220">
        <v>1300000</v>
      </c>
      <c r="F85" s="220">
        <v>1300000</v>
      </c>
      <c r="G85" s="220"/>
      <c r="H85" s="58"/>
    </row>
    <row r="86" spans="1:8" s="24" customFormat="1" ht="25.5">
      <c r="A86" s="231"/>
      <c r="B86" s="231"/>
      <c r="C86" s="171">
        <v>4230</v>
      </c>
      <c r="D86" s="223" t="s">
        <v>485</v>
      </c>
      <c r="E86" s="220">
        <v>1000</v>
      </c>
      <c r="F86" s="220">
        <v>1000</v>
      </c>
      <c r="G86" s="220"/>
      <c r="H86" s="58"/>
    </row>
    <row r="87" spans="1:8" s="24" customFormat="1" ht="12.75">
      <c r="A87" s="231"/>
      <c r="B87" s="231"/>
      <c r="C87" s="171">
        <v>4260</v>
      </c>
      <c r="D87" s="223" t="s">
        <v>270</v>
      </c>
      <c r="E87" s="220">
        <v>103200</v>
      </c>
      <c r="F87" s="220">
        <v>103200</v>
      </c>
      <c r="G87" s="220"/>
      <c r="H87" s="58"/>
    </row>
    <row r="88" spans="1:8" s="24" customFormat="1" ht="12.75">
      <c r="A88" s="231"/>
      <c r="B88" s="231"/>
      <c r="C88" s="171">
        <v>4270</v>
      </c>
      <c r="D88" s="223" t="s">
        <v>271</v>
      </c>
      <c r="E88" s="220">
        <v>14700</v>
      </c>
      <c r="F88" s="220">
        <v>14700</v>
      </c>
      <c r="G88" s="220"/>
      <c r="H88" s="58"/>
    </row>
    <row r="89" spans="1:8" s="24" customFormat="1" ht="28.5" customHeight="1">
      <c r="A89" s="231"/>
      <c r="B89" s="231"/>
      <c r="C89" s="171">
        <v>4280</v>
      </c>
      <c r="D89" s="223" t="s">
        <v>272</v>
      </c>
      <c r="E89" s="220">
        <v>5000</v>
      </c>
      <c r="F89" s="220">
        <v>5000</v>
      </c>
      <c r="G89" s="220"/>
      <c r="H89" s="58"/>
    </row>
    <row r="90" spans="1:8" s="24" customFormat="1" ht="18" customHeight="1">
      <c r="A90" s="231"/>
      <c r="B90" s="231"/>
      <c r="C90" s="171">
        <v>4300</v>
      </c>
      <c r="D90" s="223" t="s">
        <v>263</v>
      </c>
      <c r="E90" s="220">
        <v>750000</v>
      </c>
      <c r="F90" s="220">
        <v>750000</v>
      </c>
      <c r="G90" s="220"/>
      <c r="H90" s="58"/>
    </row>
    <row r="91" spans="1:8" s="24" customFormat="1" ht="19.5" customHeight="1">
      <c r="A91" s="231"/>
      <c r="B91" s="231"/>
      <c r="C91" s="171">
        <v>4350</v>
      </c>
      <c r="D91" s="223" t="s">
        <v>376</v>
      </c>
      <c r="E91" s="220">
        <v>90000</v>
      </c>
      <c r="F91" s="220">
        <v>90000</v>
      </c>
      <c r="G91" s="220"/>
      <c r="H91" s="58"/>
    </row>
    <row r="92" spans="1:8" s="24" customFormat="1" ht="43.5" customHeight="1">
      <c r="A92" s="231"/>
      <c r="B92" s="231"/>
      <c r="C92" s="171">
        <v>4360</v>
      </c>
      <c r="D92" s="223" t="s">
        <v>483</v>
      </c>
      <c r="E92" s="220">
        <v>40000</v>
      </c>
      <c r="F92" s="220">
        <v>40000</v>
      </c>
      <c r="G92" s="220"/>
      <c r="H92" s="58"/>
    </row>
    <row r="93" spans="1:8" s="24" customFormat="1" ht="44.25" customHeight="1">
      <c r="A93" s="231"/>
      <c r="B93" s="231"/>
      <c r="C93" s="171">
        <v>4370</v>
      </c>
      <c r="D93" s="223" t="s">
        <v>484</v>
      </c>
      <c r="E93" s="220">
        <v>50000</v>
      </c>
      <c r="F93" s="220">
        <v>50000</v>
      </c>
      <c r="G93" s="220"/>
      <c r="H93" s="58"/>
    </row>
    <row r="94" spans="1:8" s="24" customFormat="1" ht="18.75" customHeight="1">
      <c r="A94" s="231"/>
      <c r="B94" s="231"/>
      <c r="C94" s="171">
        <v>4400</v>
      </c>
      <c r="D94" s="223" t="s">
        <v>362</v>
      </c>
      <c r="E94" s="220">
        <v>30000</v>
      </c>
      <c r="F94" s="220">
        <v>30000</v>
      </c>
      <c r="G94" s="220"/>
      <c r="H94" s="58"/>
    </row>
    <row r="95" spans="1:8" s="24" customFormat="1" ht="12.75">
      <c r="A95" s="231"/>
      <c r="B95" s="231"/>
      <c r="C95" s="171">
        <v>4410</v>
      </c>
      <c r="D95" s="223" t="s">
        <v>264</v>
      </c>
      <c r="E95" s="220">
        <v>50000</v>
      </c>
      <c r="F95" s="220">
        <v>50000</v>
      </c>
      <c r="G95" s="220"/>
      <c r="H95" s="58"/>
    </row>
    <row r="96" spans="1:8" s="24" customFormat="1" ht="12.75">
      <c r="A96" s="231"/>
      <c r="B96" s="231"/>
      <c r="C96" s="171">
        <v>4430</v>
      </c>
      <c r="D96" s="223" t="s">
        <v>274</v>
      </c>
      <c r="E96" s="220">
        <v>78000</v>
      </c>
      <c r="F96" s="220">
        <v>78000</v>
      </c>
      <c r="G96" s="220"/>
      <c r="H96" s="58"/>
    </row>
    <row r="97" spans="1:8" s="24" customFormat="1" ht="12.75">
      <c r="A97" s="231"/>
      <c r="B97" s="231"/>
      <c r="C97" s="171">
        <v>4440</v>
      </c>
      <c r="D97" s="223" t="s">
        <v>265</v>
      </c>
      <c r="E97" s="220">
        <v>120000</v>
      </c>
      <c r="F97" s="220">
        <v>120000</v>
      </c>
      <c r="G97" s="220"/>
      <c r="H97" s="58"/>
    </row>
    <row r="98" spans="1:8" s="24" customFormat="1" ht="12.75">
      <c r="A98" s="231"/>
      <c r="B98" s="231"/>
      <c r="C98" s="171">
        <v>4530</v>
      </c>
      <c r="D98" s="223" t="s">
        <v>279</v>
      </c>
      <c r="E98" s="220">
        <v>222000</v>
      </c>
      <c r="F98" s="220">
        <v>222000</v>
      </c>
      <c r="G98" s="220"/>
      <c r="H98" s="58"/>
    </row>
    <row r="99" spans="1:8" s="24" customFormat="1" ht="25.5">
      <c r="A99" s="231"/>
      <c r="B99" s="231"/>
      <c r="C99" s="171">
        <v>4590</v>
      </c>
      <c r="D99" s="223" t="s">
        <v>440</v>
      </c>
      <c r="E99" s="220">
        <v>120000</v>
      </c>
      <c r="F99" s="220">
        <v>120000</v>
      </c>
      <c r="G99" s="220"/>
      <c r="H99" s="58"/>
    </row>
    <row r="100" spans="1:8" s="24" customFormat="1" ht="25.5">
      <c r="A100" s="231"/>
      <c r="B100" s="231"/>
      <c r="C100" s="171">
        <v>4700</v>
      </c>
      <c r="D100" s="223" t="s">
        <v>374</v>
      </c>
      <c r="E100" s="220">
        <v>25000</v>
      </c>
      <c r="F100" s="220">
        <v>25000</v>
      </c>
      <c r="G100" s="220"/>
      <c r="H100" s="58"/>
    </row>
    <row r="101" spans="1:8" s="24" customFormat="1" ht="12.75">
      <c r="A101" s="231"/>
      <c r="B101" s="231"/>
      <c r="C101" s="171">
        <v>6050</v>
      </c>
      <c r="D101" s="223" t="s">
        <v>286</v>
      </c>
      <c r="E101" s="220">
        <v>1165330</v>
      </c>
      <c r="F101" s="220"/>
      <c r="G101" s="220">
        <v>1165330</v>
      </c>
      <c r="H101" s="58"/>
    </row>
    <row r="102" spans="1:8" s="24" customFormat="1" ht="33" customHeight="1">
      <c r="A102" s="231"/>
      <c r="B102" s="231"/>
      <c r="C102" s="171">
        <v>6060</v>
      </c>
      <c r="D102" s="223" t="s">
        <v>471</v>
      </c>
      <c r="E102" s="220">
        <v>35000</v>
      </c>
      <c r="F102" s="220"/>
      <c r="G102" s="220">
        <v>35000</v>
      </c>
      <c r="H102" s="58"/>
    </row>
    <row r="103" spans="1:8" s="24" customFormat="1" ht="24.75" customHeight="1">
      <c r="A103" s="231"/>
      <c r="B103" s="231" t="s">
        <v>167</v>
      </c>
      <c r="C103" s="171"/>
      <c r="D103" s="223" t="s">
        <v>466</v>
      </c>
      <c r="E103" s="220">
        <f>SUM(E104:E113)</f>
        <v>22000</v>
      </c>
      <c r="F103" s="220">
        <f>SUM(F104:F113)</f>
        <v>22000</v>
      </c>
      <c r="G103" s="220"/>
      <c r="H103" s="58"/>
    </row>
    <row r="104" spans="1:8" s="24" customFormat="1" ht="12.75">
      <c r="A104" s="231"/>
      <c r="B104" s="231"/>
      <c r="C104" s="171">
        <v>4010</v>
      </c>
      <c r="D104" s="223" t="s">
        <v>257</v>
      </c>
      <c r="E104" s="220">
        <v>8174</v>
      </c>
      <c r="F104" s="220">
        <v>8174</v>
      </c>
      <c r="G104" s="220"/>
      <c r="H104" s="58"/>
    </row>
    <row r="105" spans="1:8" s="24" customFormat="1" ht="12.75">
      <c r="A105" s="231"/>
      <c r="B105" s="231"/>
      <c r="C105" s="171">
        <v>4110</v>
      </c>
      <c r="D105" s="223" t="s">
        <v>277</v>
      </c>
      <c r="E105" s="220">
        <v>1398</v>
      </c>
      <c r="F105" s="220">
        <v>1398</v>
      </c>
      <c r="G105" s="220"/>
      <c r="H105" s="58"/>
    </row>
    <row r="106" spans="1:8" s="24" customFormat="1" ht="12.75">
      <c r="A106" s="231"/>
      <c r="B106" s="231"/>
      <c r="C106" s="171">
        <v>4120</v>
      </c>
      <c r="D106" s="223" t="s">
        <v>260</v>
      </c>
      <c r="E106" s="220">
        <v>201</v>
      </c>
      <c r="F106" s="220">
        <v>201</v>
      </c>
      <c r="G106" s="220"/>
      <c r="H106" s="58"/>
    </row>
    <row r="107" spans="1:8" s="24" customFormat="1" ht="12.75">
      <c r="A107" s="231"/>
      <c r="B107" s="231"/>
      <c r="C107" s="171">
        <v>4170</v>
      </c>
      <c r="D107" s="223" t="s">
        <v>269</v>
      </c>
      <c r="E107" s="220">
        <v>3100</v>
      </c>
      <c r="F107" s="220">
        <v>3100</v>
      </c>
      <c r="G107" s="220"/>
      <c r="H107" s="58"/>
    </row>
    <row r="108" spans="1:8" s="24" customFormat="1" ht="14.25" customHeight="1">
      <c r="A108" s="231"/>
      <c r="B108" s="231"/>
      <c r="C108" s="171">
        <v>4210</v>
      </c>
      <c r="D108" s="223" t="s">
        <v>262</v>
      </c>
      <c r="E108" s="220">
        <v>3045</v>
      </c>
      <c r="F108" s="220">
        <v>3045</v>
      </c>
      <c r="G108" s="220"/>
      <c r="H108" s="58"/>
    </row>
    <row r="109" spans="1:8" s="24" customFormat="1" ht="26.25" customHeight="1">
      <c r="A109" s="231"/>
      <c r="B109" s="231"/>
      <c r="C109" s="171">
        <v>4230</v>
      </c>
      <c r="D109" s="223" t="s">
        <v>485</v>
      </c>
      <c r="E109" s="220">
        <v>60</v>
      </c>
      <c r="F109" s="220">
        <v>60</v>
      </c>
      <c r="G109" s="220"/>
      <c r="H109" s="58"/>
    </row>
    <row r="110" spans="1:8" s="24" customFormat="1" ht="26.25" customHeight="1">
      <c r="A110" s="231"/>
      <c r="B110" s="231"/>
      <c r="C110" s="171">
        <v>4300</v>
      </c>
      <c r="D110" s="223" t="s">
        <v>270</v>
      </c>
      <c r="E110" s="220">
        <v>196</v>
      </c>
      <c r="F110" s="220">
        <v>196</v>
      </c>
      <c r="G110" s="220"/>
      <c r="H110" s="58"/>
    </row>
    <row r="111" spans="1:8" s="24" customFormat="1" ht="12.75">
      <c r="A111" s="231"/>
      <c r="B111" s="231"/>
      <c r="C111" s="171">
        <v>4300</v>
      </c>
      <c r="D111" s="223" t="s">
        <v>280</v>
      </c>
      <c r="E111" s="220">
        <v>5549</v>
      </c>
      <c r="F111" s="220">
        <v>5549</v>
      </c>
      <c r="G111" s="220"/>
      <c r="H111" s="58"/>
    </row>
    <row r="112" spans="1:8" s="24" customFormat="1" ht="38.25">
      <c r="A112" s="231"/>
      <c r="B112" s="231"/>
      <c r="C112" s="171">
        <v>4360</v>
      </c>
      <c r="D112" s="223" t="s">
        <v>483</v>
      </c>
      <c r="E112" s="220">
        <v>60</v>
      </c>
      <c r="F112" s="220">
        <v>60</v>
      </c>
      <c r="G112" s="220"/>
      <c r="H112" s="58"/>
    </row>
    <row r="113" spans="1:8" s="24" customFormat="1" ht="12.75">
      <c r="A113" s="231"/>
      <c r="B113" s="231"/>
      <c r="C113" s="171">
        <v>4410</v>
      </c>
      <c r="D113" s="223" t="s">
        <v>264</v>
      </c>
      <c r="E113" s="220">
        <v>217</v>
      </c>
      <c r="F113" s="220">
        <v>217</v>
      </c>
      <c r="G113" s="220"/>
      <c r="H113" s="58"/>
    </row>
    <row r="114" spans="1:8" s="24" customFormat="1" ht="25.5" customHeight="1">
      <c r="A114" s="231"/>
      <c r="B114" s="231" t="s">
        <v>613</v>
      </c>
      <c r="C114" s="171"/>
      <c r="D114" s="223" t="s">
        <v>614</v>
      </c>
      <c r="E114" s="220">
        <v>100000</v>
      </c>
      <c r="F114" s="220">
        <v>100000</v>
      </c>
      <c r="G114" s="220"/>
      <c r="H114" s="58"/>
    </row>
    <row r="115" spans="1:8" s="24" customFormat="1" ht="12.75">
      <c r="A115" s="231"/>
      <c r="B115" s="231"/>
      <c r="C115" s="171">
        <v>4210</v>
      </c>
      <c r="D115" s="223" t="s">
        <v>633</v>
      </c>
      <c r="E115" s="220">
        <v>15000</v>
      </c>
      <c r="F115" s="220">
        <v>15000</v>
      </c>
      <c r="G115" s="220"/>
      <c r="H115" s="58"/>
    </row>
    <row r="116" spans="1:8" s="24" customFormat="1" ht="12.75">
      <c r="A116" s="231"/>
      <c r="B116" s="231"/>
      <c r="C116" s="171">
        <v>4300</v>
      </c>
      <c r="D116" s="223" t="s">
        <v>263</v>
      </c>
      <c r="E116" s="220">
        <v>70000</v>
      </c>
      <c r="F116" s="220">
        <v>70000</v>
      </c>
      <c r="G116" s="220"/>
      <c r="H116" s="58"/>
    </row>
    <row r="117" spans="1:8" s="24" customFormat="1" ht="12.75">
      <c r="A117" s="231"/>
      <c r="B117" s="231"/>
      <c r="C117" s="171">
        <v>4410</v>
      </c>
      <c r="D117" s="223" t="s">
        <v>264</v>
      </c>
      <c r="E117" s="220">
        <v>15000</v>
      </c>
      <c r="F117" s="220">
        <v>15000</v>
      </c>
      <c r="G117" s="220"/>
      <c r="H117" s="58"/>
    </row>
    <row r="118" spans="1:8" s="24" customFormat="1" ht="24" customHeight="1">
      <c r="A118" s="231"/>
      <c r="B118" s="231" t="s">
        <v>441</v>
      </c>
      <c r="C118" s="171"/>
      <c r="D118" s="223" t="s">
        <v>229</v>
      </c>
      <c r="E118" s="220">
        <v>20643</v>
      </c>
      <c r="F118" s="220"/>
      <c r="G118" s="220">
        <v>20643</v>
      </c>
      <c r="H118" s="58"/>
    </row>
    <row r="119" spans="1:8" s="24" customFormat="1" ht="63.75">
      <c r="A119" s="231"/>
      <c r="B119" s="231"/>
      <c r="C119" s="171">
        <v>6639</v>
      </c>
      <c r="D119" s="223" t="s">
        <v>437</v>
      </c>
      <c r="E119" s="220">
        <v>20643</v>
      </c>
      <c r="F119" s="220"/>
      <c r="G119" s="220">
        <v>20643</v>
      </c>
      <c r="H119" s="58"/>
    </row>
    <row r="120" spans="1:8" s="24" customFormat="1" ht="12.75">
      <c r="A120" s="246" t="s">
        <v>593</v>
      </c>
      <c r="B120" s="246"/>
      <c r="C120" s="353"/>
      <c r="D120" s="252" t="s">
        <v>612</v>
      </c>
      <c r="E120" s="244">
        <f>SUM(E121:E124)/2</f>
        <v>10000</v>
      </c>
      <c r="F120" s="244">
        <f>SUM(F121:F124)/2</f>
        <v>10000</v>
      </c>
      <c r="G120" s="244"/>
      <c r="H120" s="58"/>
    </row>
    <row r="121" spans="1:8" s="24" customFormat="1" ht="12.75">
      <c r="A121" s="343"/>
      <c r="B121" s="343" t="s">
        <v>594</v>
      </c>
      <c r="C121" s="346"/>
      <c r="D121" s="347" t="s">
        <v>595</v>
      </c>
      <c r="E121" s="331">
        <f>SUM(E122:E124)</f>
        <v>10000</v>
      </c>
      <c r="F121" s="331">
        <f>SUM(F122:F124)</f>
        <v>10000</v>
      </c>
      <c r="G121" s="331"/>
      <c r="H121" s="58"/>
    </row>
    <row r="122" spans="1:8" s="24" customFormat="1" ht="12.75">
      <c r="A122" s="231"/>
      <c r="B122" s="231"/>
      <c r="C122" s="171">
        <v>4210</v>
      </c>
      <c r="D122" s="223" t="s">
        <v>262</v>
      </c>
      <c r="E122" s="220">
        <v>3000</v>
      </c>
      <c r="F122" s="220">
        <v>3000</v>
      </c>
      <c r="G122" s="220"/>
      <c r="H122" s="58"/>
    </row>
    <row r="123" spans="1:8" s="24" customFormat="1" ht="12.75">
      <c r="A123" s="231"/>
      <c r="B123" s="231"/>
      <c r="C123" s="171">
        <v>4300</v>
      </c>
      <c r="D123" s="223" t="s">
        <v>263</v>
      </c>
      <c r="E123" s="220">
        <v>6900</v>
      </c>
      <c r="F123" s="220">
        <v>6900</v>
      </c>
      <c r="G123" s="220"/>
      <c r="H123" s="58"/>
    </row>
    <row r="124" spans="1:8" s="24" customFormat="1" ht="12.75">
      <c r="A124" s="231"/>
      <c r="B124" s="231"/>
      <c r="C124" s="171">
        <v>4410</v>
      </c>
      <c r="D124" s="223" t="s">
        <v>264</v>
      </c>
      <c r="E124" s="220">
        <v>100</v>
      </c>
      <c r="F124" s="220">
        <v>100</v>
      </c>
      <c r="G124" s="220"/>
      <c r="H124" s="58"/>
    </row>
    <row r="125" spans="1:8" s="326" customFormat="1" ht="31.5" customHeight="1">
      <c r="A125" s="246" t="s">
        <v>168</v>
      </c>
      <c r="B125" s="246"/>
      <c r="C125" s="271"/>
      <c r="D125" s="252" t="s">
        <v>217</v>
      </c>
      <c r="E125" s="244">
        <f>SUM(E126:E158)/2</f>
        <v>4059728</v>
      </c>
      <c r="F125" s="244">
        <f>SUM(F126:F158)/2</f>
        <v>3759728</v>
      </c>
      <c r="G125" s="244">
        <f>SUM(G126:G158)/2</f>
        <v>300000</v>
      </c>
      <c r="H125" s="58"/>
    </row>
    <row r="126" spans="1:8" s="326" customFormat="1" ht="31.5" customHeight="1">
      <c r="A126" s="343"/>
      <c r="B126" s="343" t="s">
        <v>585</v>
      </c>
      <c r="C126" s="346"/>
      <c r="D126" s="347" t="s">
        <v>586</v>
      </c>
      <c r="E126" s="331">
        <f>E127</f>
        <v>300000</v>
      </c>
      <c r="F126" s="331"/>
      <c r="G126" s="331">
        <f>G127</f>
        <v>300000</v>
      </c>
      <c r="H126" s="58"/>
    </row>
    <row r="127" spans="1:8" s="326" customFormat="1" ht="42" customHeight="1">
      <c r="A127" s="343"/>
      <c r="B127" s="343"/>
      <c r="C127" s="346">
        <v>6170</v>
      </c>
      <c r="D127" s="347" t="s">
        <v>587</v>
      </c>
      <c r="E127" s="331">
        <v>300000</v>
      </c>
      <c r="F127" s="331"/>
      <c r="G127" s="331">
        <v>300000</v>
      </c>
      <c r="H127" s="58"/>
    </row>
    <row r="128" spans="1:8" s="24" customFormat="1" ht="25.5" customHeight="1">
      <c r="A128" s="231"/>
      <c r="B128" s="231" t="s">
        <v>169</v>
      </c>
      <c r="C128" s="171"/>
      <c r="D128" s="223" t="s">
        <v>218</v>
      </c>
      <c r="E128" s="220">
        <f>SUM(E129:E155)</f>
        <v>3758428</v>
      </c>
      <c r="F128" s="220">
        <f>SUM(F129:F155)</f>
        <v>3758428</v>
      </c>
      <c r="G128" s="220"/>
      <c r="H128" s="58"/>
    </row>
    <row r="129" spans="1:8" s="24" customFormat="1" ht="33.75" customHeight="1">
      <c r="A129" s="231"/>
      <c r="B129" s="231"/>
      <c r="C129" s="171">
        <v>3070</v>
      </c>
      <c r="D129" s="223" t="s">
        <v>442</v>
      </c>
      <c r="E129" s="220">
        <v>100000</v>
      </c>
      <c r="F129" s="220">
        <v>100000</v>
      </c>
      <c r="G129" s="220"/>
      <c r="H129" s="58"/>
    </row>
    <row r="130" spans="1:8" s="24" customFormat="1" ht="25.5">
      <c r="A130" s="231"/>
      <c r="B130" s="231"/>
      <c r="C130" s="171">
        <v>4020</v>
      </c>
      <c r="D130" s="223" t="s">
        <v>276</v>
      </c>
      <c r="E130" s="220">
        <v>30331</v>
      </c>
      <c r="F130" s="220">
        <v>30331</v>
      </c>
      <c r="G130" s="220"/>
      <c r="H130" s="58"/>
    </row>
    <row r="131" spans="1:7" s="58" customFormat="1" ht="24" customHeight="1">
      <c r="A131" s="231"/>
      <c r="B131" s="231"/>
      <c r="C131" s="171">
        <v>4040</v>
      </c>
      <c r="D131" s="223" t="s">
        <v>258</v>
      </c>
      <c r="E131" s="220">
        <v>2300</v>
      </c>
      <c r="F131" s="220">
        <v>2300</v>
      </c>
      <c r="G131" s="220"/>
    </row>
    <row r="132" spans="1:8" s="24" customFormat="1" ht="25.5">
      <c r="A132" s="231"/>
      <c r="B132" s="231"/>
      <c r="C132" s="171">
        <v>4050</v>
      </c>
      <c r="D132" s="223" t="s">
        <v>467</v>
      </c>
      <c r="E132" s="220">
        <v>2664285</v>
      </c>
      <c r="F132" s="220">
        <v>2664285</v>
      </c>
      <c r="G132" s="220"/>
      <c r="H132" s="58"/>
    </row>
    <row r="133" spans="1:8" s="24" customFormat="1" ht="25.5">
      <c r="A133" s="231"/>
      <c r="B133" s="231"/>
      <c r="C133" s="171">
        <v>4060</v>
      </c>
      <c r="D133" s="223" t="s">
        <v>443</v>
      </c>
      <c r="E133" s="220">
        <v>336623</v>
      </c>
      <c r="F133" s="220">
        <v>336623</v>
      </c>
      <c r="G133" s="220"/>
      <c r="H133" s="58"/>
    </row>
    <row r="134" spans="1:8" s="24" customFormat="1" ht="42.75" customHeight="1">
      <c r="A134" s="231"/>
      <c r="B134" s="231"/>
      <c r="C134" s="171">
        <v>4070</v>
      </c>
      <c r="D134" s="223" t="s">
        <v>486</v>
      </c>
      <c r="E134" s="220">
        <v>221935</v>
      </c>
      <c r="F134" s="220">
        <v>221935</v>
      </c>
      <c r="G134" s="220"/>
      <c r="H134" s="58"/>
    </row>
    <row r="135" spans="1:8" s="24" customFormat="1" ht="38.25">
      <c r="A135" s="231"/>
      <c r="B135" s="231"/>
      <c r="C135" s="171">
        <v>4080</v>
      </c>
      <c r="D135" s="223" t="s">
        <v>487</v>
      </c>
      <c r="E135" s="220">
        <v>39966</v>
      </c>
      <c r="F135" s="220">
        <v>39966</v>
      </c>
      <c r="G135" s="220"/>
      <c r="H135" s="58"/>
    </row>
    <row r="136" spans="1:8" s="24" customFormat="1" ht="26.25" customHeight="1">
      <c r="A136" s="231"/>
      <c r="B136" s="231"/>
      <c r="C136" s="171">
        <v>4110</v>
      </c>
      <c r="D136" s="223" t="s">
        <v>277</v>
      </c>
      <c r="E136" s="220">
        <v>5341</v>
      </c>
      <c r="F136" s="220">
        <v>5341</v>
      </c>
      <c r="G136" s="220"/>
      <c r="H136" s="58"/>
    </row>
    <row r="137" spans="1:8" s="24" customFormat="1" ht="26.25" customHeight="1">
      <c r="A137" s="231"/>
      <c r="B137" s="231"/>
      <c r="C137" s="171">
        <v>4120</v>
      </c>
      <c r="D137" s="223" t="s">
        <v>260</v>
      </c>
      <c r="E137" s="220">
        <v>720</v>
      </c>
      <c r="F137" s="220">
        <v>720</v>
      </c>
      <c r="G137" s="220"/>
      <c r="H137" s="58"/>
    </row>
    <row r="138" spans="1:8" s="24" customFormat="1" ht="26.25" customHeight="1">
      <c r="A138" s="231"/>
      <c r="B138" s="231"/>
      <c r="C138" s="171">
        <v>4170</v>
      </c>
      <c r="D138" s="223" t="s">
        <v>269</v>
      </c>
      <c r="E138" s="220">
        <v>1000</v>
      </c>
      <c r="F138" s="220">
        <v>1000</v>
      </c>
      <c r="G138" s="220"/>
      <c r="H138" s="58"/>
    </row>
    <row r="139" spans="1:8" s="24" customFormat="1" ht="26.25" customHeight="1">
      <c r="A139" s="231"/>
      <c r="B139" s="231"/>
      <c r="C139" s="171">
        <v>4180</v>
      </c>
      <c r="D139" s="223" t="s">
        <v>573</v>
      </c>
      <c r="E139" s="220">
        <v>122844</v>
      </c>
      <c r="F139" s="220">
        <v>122844</v>
      </c>
      <c r="G139" s="220"/>
      <c r="H139" s="58"/>
    </row>
    <row r="140" spans="1:8" s="24" customFormat="1" ht="21.75" customHeight="1">
      <c r="A140" s="231"/>
      <c r="B140" s="231"/>
      <c r="C140" s="171">
        <v>4210</v>
      </c>
      <c r="D140" s="223" t="s">
        <v>262</v>
      </c>
      <c r="E140" s="220">
        <v>89827</v>
      </c>
      <c r="F140" s="220">
        <v>89827</v>
      </c>
      <c r="G140" s="220"/>
      <c r="H140" s="58"/>
    </row>
    <row r="141" spans="1:8" s="24" customFormat="1" ht="20.25" customHeight="1">
      <c r="A141" s="231"/>
      <c r="B141" s="231"/>
      <c r="C141" s="171">
        <v>4220</v>
      </c>
      <c r="D141" s="223" t="s">
        <v>281</v>
      </c>
      <c r="E141" s="220">
        <v>500</v>
      </c>
      <c r="F141" s="220">
        <v>500</v>
      </c>
      <c r="G141" s="220"/>
      <c r="H141" s="58"/>
    </row>
    <row r="142" spans="1:8" s="24" customFormat="1" ht="32.25" customHeight="1">
      <c r="A142" s="231"/>
      <c r="B142" s="231"/>
      <c r="C142" s="171">
        <v>4230</v>
      </c>
      <c r="D142" s="223" t="s">
        <v>485</v>
      </c>
      <c r="E142" s="220">
        <v>1000</v>
      </c>
      <c r="F142" s="220">
        <v>1000</v>
      </c>
      <c r="G142" s="220"/>
      <c r="H142" s="58"/>
    </row>
    <row r="143" spans="1:8" s="24" customFormat="1" ht="20.25" customHeight="1">
      <c r="A143" s="231"/>
      <c r="B143" s="231"/>
      <c r="C143" s="171">
        <v>4250</v>
      </c>
      <c r="D143" s="223" t="s">
        <v>282</v>
      </c>
      <c r="E143" s="220">
        <v>2500</v>
      </c>
      <c r="F143" s="220">
        <v>2500</v>
      </c>
      <c r="G143" s="220"/>
      <c r="H143" s="58"/>
    </row>
    <row r="144" spans="1:8" s="24" customFormat="1" ht="12.75">
      <c r="A144" s="231"/>
      <c r="B144" s="231"/>
      <c r="C144" s="171">
        <v>4260</v>
      </c>
      <c r="D144" s="223" t="s">
        <v>270</v>
      </c>
      <c r="E144" s="220">
        <v>50712</v>
      </c>
      <c r="F144" s="220">
        <v>50712</v>
      </c>
      <c r="G144" s="220"/>
      <c r="H144" s="58"/>
    </row>
    <row r="145" spans="1:8" s="24" customFormat="1" ht="12.75">
      <c r="A145" s="231"/>
      <c r="B145" s="231"/>
      <c r="C145" s="171">
        <v>4270</v>
      </c>
      <c r="D145" s="223" t="s">
        <v>271</v>
      </c>
      <c r="E145" s="220">
        <v>13235</v>
      </c>
      <c r="F145" s="220">
        <v>13235</v>
      </c>
      <c r="G145" s="220"/>
      <c r="H145" s="58"/>
    </row>
    <row r="146" spans="1:8" s="24" customFormat="1" ht="15.75" customHeight="1">
      <c r="A146" s="231"/>
      <c r="B146" s="231"/>
      <c r="C146" s="171">
        <v>4280</v>
      </c>
      <c r="D146" s="241" t="s">
        <v>272</v>
      </c>
      <c r="E146" s="220">
        <v>16742</v>
      </c>
      <c r="F146" s="220">
        <v>16742</v>
      </c>
      <c r="G146" s="220"/>
      <c r="H146" s="58"/>
    </row>
    <row r="147" spans="1:8" s="24" customFormat="1" ht="12.75">
      <c r="A147" s="231"/>
      <c r="B147" s="231"/>
      <c r="C147" s="171">
        <v>4300</v>
      </c>
      <c r="D147" s="223" t="s">
        <v>263</v>
      </c>
      <c r="E147" s="220">
        <v>38326</v>
      </c>
      <c r="F147" s="220">
        <v>38326</v>
      </c>
      <c r="G147" s="220"/>
      <c r="H147" s="58"/>
    </row>
    <row r="148" spans="1:8" s="24" customFormat="1" ht="12.75">
      <c r="A148" s="231"/>
      <c r="B148" s="231"/>
      <c r="C148" s="171">
        <v>4350</v>
      </c>
      <c r="D148" s="223" t="s">
        <v>376</v>
      </c>
      <c r="E148" s="220">
        <v>2915</v>
      </c>
      <c r="F148" s="220">
        <v>2915</v>
      </c>
      <c r="G148" s="220"/>
      <c r="H148" s="58"/>
    </row>
    <row r="149" spans="1:8" s="24" customFormat="1" ht="39" customHeight="1">
      <c r="A149" s="231"/>
      <c r="B149" s="231"/>
      <c r="C149" s="171">
        <v>4360</v>
      </c>
      <c r="D149" s="223" t="s">
        <v>483</v>
      </c>
      <c r="E149" s="220">
        <v>5000</v>
      </c>
      <c r="F149" s="220">
        <v>5000</v>
      </c>
      <c r="G149" s="220"/>
      <c r="H149" s="58"/>
    </row>
    <row r="150" spans="1:8" s="24" customFormat="1" ht="41.25" customHeight="1">
      <c r="A150" s="231"/>
      <c r="B150" s="231"/>
      <c r="C150" s="171">
        <v>4370</v>
      </c>
      <c r="D150" s="223" t="s">
        <v>484</v>
      </c>
      <c r="E150" s="220">
        <v>5000</v>
      </c>
      <c r="F150" s="220">
        <v>5000</v>
      </c>
      <c r="G150" s="220"/>
      <c r="H150" s="58"/>
    </row>
    <row r="151" spans="1:8" s="24" customFormat="1" ht="15.75" customHeight="1">
      <c r="A151" s="231"/>
      <c r="B151" s="231"/>
      <c r="C151" s="171">
        <v>4410</v>
      </c>
      <c r="D151" s="223" t="s">
        <v>264</v>
      </c>
      <c r="E151" s="220">
        <v>856</v>
      </c>
      <c r="F151" s="220">
        <v>856</v>
      </c>
      <c r="G151" s="220"/>
      <c r="H151" s="58"/>
    </row>
    <row r="152" spans="1:8" s="24" customFormat="1" ht="15" customHeight="1">
      <c r="A152" s="231"/>
      <c r="B152" s="231"/>
      <c r="C152" s="171">
        <v>4430</v>
      </c>
      <c r="D152" s="223" t="s">
        <v>274</v>
      </c>
      <c r="E152" s="220">
        <v>100</v>
      </c>
      <c r="F152" s="220">
        <v>100</v>
      </c>
      <c r="G152" s="220"/>
      <c r="H152" s="58"/>
    </row>
    <row r="153" spans="1:8" s="24" customFormat="1" ht="23.25" customHeight="1">
      <c r="A153" s="231"/>
      <c r="B153" s="231"/>
      <c r="C153" s="171">
        <v>4440</v>
      </c>
      <c r="D153" s="223" t="s">
        <v>265</v>
      </c>
      <c r="E153" s="220">
        <v>1120</v>
      </c>
      <c r="F153" s="220">
        <v>1120</v>
      </c>
      <c r="G153" s="220"/>
      <c r="H153" s="58"/>
    </row>
    <row r="154" spans="1:8" s="24" customFormat="1" ht="20.25" customHeight="1">
      <c r="A154" s="231"/>
      <c r="B154" s="231"/>
      <c r="C154" s="171">
        <v>4480</v>
      </c>
      <c r="D154" s="223" t="s">
        <v>275</v>
      </c>
      <c r="E154" s="220">
        <v>5000</v>
      </c>
      <c r="F154" s="220">
        <v>5000</v>
      </c>
      <c r="G154" s="220"/>
      <c r="H154" s="58"/>
    </row>
    <row r="155" spans="1:8" s="24" customFormat="1" ht="16.5" customHeight="1">
      <c r="A155" s="231"/>
      <c r="B155" s="231"/>
      <c r="C155" s="171">
        <v>4510</v>
      </c>
      <c r="D155" s="223" t="s">
        <v>266</v>
      </c>
      <c r="E155" s="220">
        <v>250</v>
      </c>
      <c r="F155" s="220">
        <v>250</v>
      </c>
      <c r="G155" s="220"/>
      <c r="H155" s="58"/>
    </row>
    <row r="156" spans="1:8" s="24" customFormat="1" ht="30" customHeight="1">
      <c r="A156" s="231"/>
      <c r="B156" s="231" t="s">
        <v>170</v>
      </c>
      <c r="C156" s="171"/>
      <c r="D156" s="223" t="s">
        <v>219</v>
      </c>
      <c r="E156" s="220">
        <f>SUM(E157:E158)</f>
        <v>1300</v>
      </c>
      <c r="F156" s="220">
        <f>SUM(F157:F158)</f>
        <v>1300</v>
      </c>
      <c r="G156" s="220"/>
      <c r="H156" s="58"/>
    </row>
    <row r="157" spans="1:8" s="24" customFormat="1" ht="18.75" customHeight="1">
      <c r="A157" s="231"/>
      <c r="B157" s="231"/>
      <c r="C157" s="171">
        <v>4210</v>
      </c>
      <c r="D157" s="223" t="s">
        <v>262</v>
      </c>
      <c r="E157" s="220">
        <v>500</v>
      </c>
      <c r="F157" s="220">
        <v>500</v>
      </c>
      <c r="G157" s="220"/>
      <c r="H157" s="58"/>
    </row>
    <row r="158" spans="1:8" s="24" customFormat="1" ht="18.75" customHeight="1">
      <c r="A158" s="231"/>
      <c r="B158" s="231"/>
      <c r="C158" s="171">
        <v>4410</v>
      </c>
      <c r="D158" s="223" t="s">
        <v>264</v>
      </c>
      <c r="E158" s="220">
        <v>800</v>
      </c>
      <c r="F158" s="220">
        <v>800</v>
      </c>
      <c r="G158" s="220"/>
      <c r="H158" s="58"/>
    </row>
    <row r="159" spans="1:8" s="326" customFormat="1" ht="23.25" customHeight="1">
      <c r="A159" s="246" t="s">
        <v>171</v>
      </c>
      <c r="B159" s="246"/>
      <c r="C159" s="271"/>
      <c r="D159" s="252" t="s">
        <v>220</v>
      </c>
      <c r="E159" s="244">
        <v>834000</v>
      </c>
      <c r="F159" s="244">
        <v>834000</v>
      </c>
      <c r="G159" s="244"/>
      <c r="H159" s="58"/>
    </row>
    <row r="160" spans="1:8" s="24" customFormat="1" ht="29.25" customHeight="1">
      <c r="A160" s="231"/>
      <c r="B160" s="231" t="s">
        <v>172</v>
      </c>
      <c r="C160" s="171"/>
      <c r="D160" s="223" t="s">
        <v>444</v>
      </c>
      <c r="E160" s="220">
        <v>600000</v>
      </c>
      <c r="F160" s="220">
        <v>600000</v>
      </c>
      <c r="G160" s="220"/>
      <c r="H160" s="58"/>
    </row>
    <row r="161" spans="1:8" s="24" customFormat="1" ht="56.25" customHeight="1">
      <c r="A161" s="231"/>
      <c r="B161" s="231"/>
      <c r="C161" s="171">
        <v>8110</v>
      </c>
      <c r="D161" s="223" t="s">
        <v>488</v>
      </c>
      <c r="E161" s="220">
        <v>600000</v>
      </c>
      <c r="F161" s="220">
        <v>600000</v>
      </c>
      <c r="G161" s="220"/>
      <c r="H161" s="58"/>
    </row>
    <row r="162" spans="1:8" s="24" customFormat="1" ht="43.5" customHeight="1">
      <c r="A162" s="231"/>
      <c r="B162" s="231" t="s">
        <v>347</v>
      </c>
      <c r="C162" s="171"/>
      <c r="D162" s="223" t="s">
        <v>445</v>
      </c>
      <c r="E162" s="220">
        <v>234000</v>
      </c>
      <c r="F162" s="220">
        <v>234000</v>
      </c>
      <c r="G162" s="220"/>
      <c r="H162" s="58"/>
    </row>
    <row r="163" spans="1:7" s="58" customFormat="1" ht="17.25" customHeight="1">
      <c r="A163" s="231"/>
      <c r="B163" s="231"/>
      <c r="C163" s="171">
        <v>8020</v>
      </c>
      <c r="D163" s="223" t="s">
        <v>489</v>
      </c>
      <c r="E163" s="220">
        <v>234000</v>
      </c>
      <c r="F163" s="220">
        <v>234000</v>
      </c>
      <c r="G163" s="220"/>
    </row>
    <row r="164" spans="1:8" s="326" customFormat="1" ht="19.5" customHeight="1">
      <c r="A164" s="246" t="s">
        <v>173</v>
      </c>
      <c r="B164" s="246"/>
      <c r="C164" s="271"/>
      <c r="D164" s="252" t="s">
        <v>221</v>
      </c>
      <c r="E164" s="244">
        <f>E165</f>
        <v>262046</v>
      </c>
      <c r="F164" s="244">
        <f>F165</f>
        <v>262046</v>
      </c>
      <c r="G164" s="244"/>
      <c r="H164" s="58"/>
    </row>
    <row r="165" spans="1:7" s="58" customFormat="1" ht="27" customHeight="1">
      <c r="A165" s="231"/>
      <c r="B165" s="231" t="s">
        <v>174</v>
      </c>
      <c r="C165" s="171"/>
      <c r="D165" s="223" t="s">
        <v>384</v>
      </c>
      <c r="E165" s="224">
        <f>E166</f>
        <v>262046</v>
      </c>
      <c r="F165" s="224">
        <f>F166</f>
        <v>262046</v>
      </c>
      <c r="G165" s="224"/>
    </row>
    <row r="166" spans="1:7" s="58" customFormat="1" ht="20.25" customHeight="1">
      <c r="A166" s="231"/>
      <c r="B166" s="231"/>
      <c r="C166" s="171">
        <v>4810</v>
      </c>
      <c r="D166" s="223" t="s">
        <v>490</v>
      </c>
      <c r="E166" s="224">
        <v>262046</v>
      </c>
      <c r="F166" s="224">
        <v>262046</v>
      </c>
      <c r="G166" s="220"/>
    </row>
    <row r="167" spans="1:8" s="326" customFormat="1" ht="18" customHeight="1">
      <c r="A167" s="246" t="s">
        <v>175</v>
      </c>
      <c r="B167" s="246"/>
      <c r="C167" s="271"/>
      <c r="D167" s="252" t="s">
        <v>222</v>
      </c>
      <c r="E167" s="244">
        <f>SUM(E168:E328)/2</f>
        <v>29803189</v>
      </c>
      <c r="F167" s="244">
        <f>SUM(F168:F328)/2</f>
        <v>29803189</v>
      </c>
      <c r="G167" s="244"/>
      <c r="H167" s="58"/>
    </row>
    <row r="168" spans="1:7" s="58" customFormat="1" ht="28.5" customHeight="1">
      <c r="A168" s="231"/>
      <c r="B168" s="231" t="s">
        <v>179</v>
      </c>
      <c r="C168" s="171"/>
      <c r="D168" s="223" t="s">
        <v>223</v>
      </c>
      <c r="E168" s="220">
        <f>SUM(E169:E185)</f>
        <v>2181633</v>
      </c>
      <c r="F168" s="220">
        <f>SUM(F169:F185)</f>
        <v>2181633</v>
      </c>
      <c r="G168" s="220"/>
    </row>
    <row r="169" spans="1:7" s="58" customFormat="1" ht="14.25" customHeight="1">
      <c r="A169" s="231"/>
      <c r="B169" s="231"/>
      <c r="C169" s="171">
        <v>3020</v>
      </c>
      <c r="D169" s="223" t="s">
        <v>464</v>
      </c>
      <c r="E169" s="220">
        <v>86613</v>
      </c>
      <c r="F169" s="220">
        <v>86613</v>
      </c>
      <c r="G169" s="220"/>
    </row>
    <row r="170" spans="1:7" s="58" customFormat="1" ht="12.75">
      <c r="A170" s="231"/>
      <c r="B170" s="231"/>
      <c r="C170" s="171">
        <v>4010</v>
      </c>
      <c r="D170" s="223" t="s">
        <v>257</v>
      </c>
      <c r="E170" s="220">
        <v>1421145</v>
      </c>
      <c r="F170" s="220">
        <v>1421145</v>
      </c>
      <c r="G170" s="220"/>
    </row>
    <row r="171" spans="1:7" s="58" customFormat="1" ht="12.75">
      <c r="A171" s="231"/>
      <c r="B171" s="231"/>
      <c r="C171" s="171">
        <v>4040</v>
      </c>
      <c r="D171" s="223" t="s">
        <v>258</v>
      </c>
      <c r="E171" s="220">
        <v>121936</v>
      </c>
      <c r="F171" s="220">
        <v>121936</v>
      </c>
      <c r="G171" s="220"/>
    </row>
    <row r="172" spans="1:7" s="58" customFormat="1" ht="12.75">
      <c r="A172" s="231"/>
      <c r="B172" s="231"/>
      <c r="C172" s="171">
        <v>4110</v>
      </c>
      <c r="D172" s="223" t="s">
        <v>277</v>
      </c>
      <c r="E172" s="220">
        <v>279256</v>
      </c>
      <c r="F172" s="220">
        <v>279256</v>
      </c>
      <c r="G172" s="220"/>
    </row>
    <row r="173" spans="1:8" s="24" customFormat="1" ht="12.75">
      <c r="A173" s="231"/>
      <c r="B173" s="231"/>
      <c r="C173" s="171">
        <v>4120</v>
      </c>
      <c r="D173" s="223" t="s">
        <v>260</v>
      </c>
      <c r="E173" s="220">
        <v>39308</v>
      </c>
      <c r="F173" s="220">
        <v>39308</v>
      </c>
      <c r="G173" s="220"/>
      <c r="H173" s="58"/>
    </row>
    <row r="174" spans="1:8" s="24" customFormat="1" ht="15" customHeight="1">
      <c r="A174" s="231"/>
      <c r="B174" s="231"/>
      <c r="C174" s="171">
        <v>4210</v>
      </c>
      <c r="D174" s="223" t="s">
        <v>262</v>
      </c>
      <c r="E174" s="220">
        <v>76600</v>
      </c>
      <c r="F174" s="220">
        <v>76600</v>
      </c>
      <c r="G174" s="220"/>
      <c r="H174" s="58"/>
    </row>
    <row r="175" spans="1:8" s="24" customFormat="1" ht="25.5">
      <c r="A175" s="231"/>
      <c r="B175" s="231"/>
      <c r="C175" s="171">
        <v>4240</v>
      </c>
      <c r="D175" s="223" t="s">
        <v>283</v>
      </c>
      <c r="E175" s="220">
        <v>4500</v>
      </c>
      <c r="F175" s="220">
        <v>4500</v>
      </c>
      <c r="G175" s="220"/>
      <c r="H175" s="58"/>
    </row>
    <row r="176" spans="1:8" s="24" customFormat="1" ht="12.75">
      <c r="A176" s="231"/>
      <c r="B176" s="231"/>
      <c r="C176" s="171">
        <v>4260</v>
      </c>
      <c r="D176" s="223" t="s">
        <v>270</v>
      </c>
      <c r="E176" s="220">
        <v>29600</v>
      </c>
      <c r="F176" s="220">
        <v>29600</v>
      </c>
      <c r="G176" s="220"/>
      <c r="H176" s="58"/>
    </row>
    <row r="177" spans="1:8" s="24" customFormat="1" ht="12.75">
      <c r="A177" s="231"/>
      <c r="B177" s="231"/>
      <c r="C177" s="171">
        <v>4270</v>
      </c>
      <c r="D177" s="223" t="s">
        <v>271</v>
      </c>
      <c r="E177" s="220">
        <v>7879</v>
      </c>
      <c r="F177" s="220">
        <v>7879</v>
      </c>
      <c r="G177" s="220"/>
      <c r="H177" s="58"/>
    </row>
    <row r="178" spans="1:8" s="24" customFormat="1" ht="12.75">
      <c r="A178" s="231"/>
      <c r="B178" s="231"/>
      <c r="C178" s="171">
        <v>4280</v>
      </c>
      <c r="D178" s="223" t="s">
        <v>375</v>
      </c>
      <c r="E178" s="220">
        <v>970</v>
      </c>
      <c r="F178" s="220">
        <v>970</v>
      </c>
      <c r="G178" s="220"/>
      <c r="H178" s="58"/>
    </row>
    <row r="179" spans="1:8" s="24" customFormat="1" ht="12.75">
      <c r="A179" s="231"/>
      <c r="B179" s="231"/>
      <c r="C179" s="171">
        <v>4300</v>
      </c>
      <c r="D179" s="223" t="s">
        <v>263</v>
      </c>
      <c r="E179" s="220">
        <v>23694</v>
      </c>
      <c r="F179" s="220">
        <v>23694</v>
      </c>
      <c r="G179" s="220"/>
      <c r="H179" s="58"/>
    </row>
    <row r="180" spans="1:8" s="24" customFormat="1" ht="12.75">
      <c r="A180" s="231"/>
      <c r="B180" s="231"/>
      <c r="C180" s="171">
        <v>4350</v>
      </c>
      <c r="D180" s="223" t="s">
        <v>376</v>
      </c>
      <c r="E180" s="220">
        <v>1560</v>
      </c>
      <c r="F180" s="220">
        <v>1560</v>
      </c>
      <c r="G180" s="220"/>
      <c r="H180" s="58"/>
    </row>
    <row r="181" spans="1:8" s="24" customFormat="1" ht="38.25">
      <c r="A181" s="231"/>
      <c r="B181" s="231"/>
      <c r="C181" s="171">
        <v>4370</v>
      </c>
      <c r="D181" s="223" t="s">
        <v>484</v>
      </c>
      <c r="E181" s="220">
        <v>2420</v>
      </c>
      <c r="F181" s="220">
        <v>2420</v>
      </c>
      <c r="G181" s="220"/>
      <c r="H181" s="58"/>
    </row>
    <row r="182" spans="1:8" s="24" customFormat="1" ht="12.75">
      <c r="A182" s="231"/>
      <c r="B182" s="231"/>
      <c r="C182" s="171">
        <v>4410</v>
      </c>
      <c r="D182" s="223" t="s">
        <v>264</v>
      </c>
      <c r="E182" s="220">
        <v>3900</v>
      </c>
      <c r="F182" s="220">
        <v>3900</v>
      </c>
      <c r="G182" s="220"/>
      <c r="H182" s="58"/>
    </row>
    <row r="183" spans="1:8" s="24" customFormat="1" ht="21" customHeight="1">
      <c r="A183" s="231"/>
      <c r="B183" s="231"/>
      <c r="C183" s="171">
        <v>4430</v>
      </c>
      <c r="D183" s="223" t="s">
        <v>274</v>
      </c>
      <c r="E183" s="220">
        <v>5460</v>
      </c>
      <c r="F183" s="220">
        <v>5460</v>
      </c>
      <c r="G183" s="220"/>
      <c r="H183" s="58"/>
    </row>
    <row r="184" spans="1:8" s="24" customFormat="1" ht="12.75">
      <c r="A184" s="231"/>
      <c r="B184" s="231"/>
      <c r="C184" s="171">
        <v>4440</v>
      </c>
      <c r="D184" s="223" t="s">
        <v>265</v>
      </c>
      <c r="E184" s="220">
        <v>76292</v>
      </c>
      <c r="F184" s="220">
        <v>76292</v>
      </c>
      <c r="G184" s="220"/>
      <c r="H184" s="58"/>
    </row>
    <row r="185" spans="1:8" s="24" customFormat="1" ht="25.5">
      <c r="A185" s="231"/>
      <c r="B185" s="231"/>
      <c r="C185" s="171">
        <v>4700</v>
      </c>
      <c r="D185" s="223" t="s">
        <v>374</v>
      </c>
      <c r="E185" s="220">
        <v>500</v>
      </c>
      <c r="F185" s="220">
        <v>500</v>
      </c>
      <c r="G185" s="220"/>
      <c r="H185" s="58"/>
    </row>
    <row r="186" spans="1:8" s="24" customFormat="1" ht="29.25" customHeight="1">
      <c r="A186" s="231"/>
      <c r="B186" s="231" t="s">
        <v>554</v>
      </c>
      <c r="C186" s="171"/>
      <c r="D186" s="223" t="s">
        <v>541</v>
      </c>
      <c r="E186" s="220">
        <f>SUM(E187:E193)</f>
        <v>34297</v>
      </c>
      <c r="F186" s="220">
        <f>SUM(F187:F193)</f>
        <v>34297</v>
      </c>
      <c r="G186" s="220"/>
      <c r="H186" s="58"/>
    </row>
    <row r="187" spans="1:8" s="24" customFormat="1" ht="12.75">
      <c r="A187" s="231"/>
      <c r="B187" s="231"/>
      <c r="C187" s="171">
        <v>4010</v>
      </c>
      <c r="D187" s="223" t="s">
        <v>257</v>
      </c>
      <c r="E187" s="220">
        <v>23655</v>
      </c>
      <c r="F187" s="220">
        <v>23655</v>
      </c>
      <c r="G187" s="220"/>
      <c r="H187" s="58"/>
    </row>
    <row r="188" spans="1:8" s="24" customFormat="1" ht="12.75">
      <c r="A188" s="231"/>
      <c r="B188" s="231"/>
      <c r="C188" s="171">
        <v>4040</v>
      </c>
      <c r="D188" s="223" t="s">
        <v>258</v>
      </c>
      <c r="E188" s="220">
        <v>3058</v>
      </c>
      <c r="F188" s="220">
        <v>3058</v>
      </c>
      <c r="G188" s="220"/>
      <c r="H188" s="58"/>
    </row>
    <row r="189" spans="1:8" s="24" customFormat="1" ht="12.75">
      <c r="A189" s="231"/>
      <c r="B189" s="231"/>
      <c r="C189" s="171">
        <v>4110</v>
      </c>
      <c r="D189" s="223" t="s">
        <v>277</v>
      </c>
      <c r="E189" s="220">
        <v>4616</v>
      </c>
      <c r="F189" s="220">
        <v>4616</v>
      </c>
      <c r="G189" s="220"/>
      <c r="H189" s="58"/>
    </row>
    <row r="190" spans="1:8" s="24" customFormat="1" ht="12.75">
      <c r="A190" s="231"/>
      <c r="B190" s="231"/>
      <c r="C190" s="171">
        <v>4120</v>
      </c>
      <c r="D190" s="223" t="s">
        <v>260</v>
      </c>
      <c r="E190" s="220">
        <v>655</v>
      </c>
      <c r="F190" s="220">
        <v>655</v>
      </c>
      <c r="G190" s="220"/>
      <c r="H190" s="58"/>
    </row>
    <row r="191" spans="1:8" s="24" customFormat="1" ht="12.75">
      <c r="A191" s="231"/>
      <c r="B191" s="231"/>
      <c r="C191" s="171">
        <v>4210</v>
      </c>
      <c r="D191" s="223" t="s">
        <v>262</v>
      </c>
      <c r="E191" s="220">
        <v>1000</v>
      </c>
      <c r="F191" s="220">
        <v>1000</v>
      </c>
      <c r="G191" s="220"/>
      <c r="H191" s="58"/>
    </row>
    <row r="192" spans="1:8" s="24" customFormat="1" ht="25.5">
      <c r="A192" s="231"/>
      <c r="B192" s="231"/>
      <c r="C192" s="171">
        <v>4240</v>
      </c>
      <c r="D192" s="223" t="s">
        <v>283</v>
      </c>
      <c r="E192" s="220">
        <v>500</v>
      </c>
      <c r="F192" s="220">
        <v>500</v>
      </c>
      <c r="G192" s="220"/>
      <c r="H192" s="58"/>
    </row>
    <row r="193" spans="1:8" s="24" customFormat="1" ht="12.75">
      <c r="A193" s="231"/>
      <c r="B193" s="231"/>
      <c r="C193" s="171">
        <v>4440</v>
      </c>
      <c r="D193" s="223" t="s">
        <v>265</v>
      </c>
      <c r="E193" s="220">
        <v>813</v>
      </c>
      <c r="F193" s="220">
        <v>813</v>
      </c>
      <c r="G193" s="220"/>
      <c r="H193" s="58"/>
    </row>
    <row r="194" spans="1:8" s="24" customFormat="1" ht="28.5" customHeight="1">
      <c r="A194" s="231"/>
      <c r="B194" s="231" t="s">
        <v>180</v>
      </c>
      <c r="C194" s="171"/>
      <c r="D194" s="223" t="s">
        <v>224</v>
      </c>
      <c r="E194" s="220">
        <f>SUM(E195:E208)</f>
        <v>1046694</v>
      </c>
      <c r="F194" s="220">
        <f>SUM(F195:F208)</f>
        <v>1046694</v>
      </c>
      <c r="G194" s="220"/>
      <c r="H194" s="58"/>
    </row>
    <row r="195" spans="1:8" s="24" customFormat="1" ht="15" customHeight="1">
      <c r="A195" s="231"/>
      <c r="B195" s="231"/>
      <c r="C195" s="171">
        <v>3020</v>
      </c>
      <c r="D195" s="223" t="s">
        <v>464</v>
      </c>
      <c r="E195" s="220">
        <v>7074</v>
      </c>
      <c r="F195" s="220">
        <v>7074</v>
      </c>
      <c r="G195" s="220"/>
      <c r="H195" s="58"/>
    </row>
    <row r="196" spans="1:8" s="24" customFormat="1" ht="12.75">
      <c r="A196" s="231"/>
      <c r="B196" s="231"/>
      <c r="C196" s="171">
        <v>4010</v>
      </c>
      <c r="D196" s="223" t="s">
        <v>257</v>
      </c>
      <c r="E196" s="220">
        <v>734255</v>
      </c>
      <c r="F196" s="220">
        <v>734255</v>
      </c>
      <c r="G196" s="220"/>
      <c r="H196" s="58"/>
    </row>
    <row r="197" spans="1:8" s="24" customFormat="1" ht="12.75">
      <c r="A197" s="231"/>
      <c r="B197" s="231"/>
      <c r="C197" s="171">
        <v>4040</v>
      </c>
      <c r="D197" s="223" t="s">
        <v>284</v>
      </c>
      <c r="E197" s="220">
        <v>58807</v>
      </c>
      <c r="F197" s="220">
        <v>58807</v>
      </c>
      <c r="G197" s="220"/>
      <c r="H197" s="58"/>
    </row>
    <row r="198" spans="1:8" s="24" customFormat="1" ht="12.75">
      <c r="A198" s="231"/>
      <c r="B198" s="231"/>
      <c r="C198" s="171">
        <v>4110</v>
      </c>
      <c r="D198" s="223" t="s">
        <v>277</v>
      </c>
      <c r="E198" s="220">
        <v>136770</v>
      </c>
      <c r="F198" s="220">
        <v>136770</v>
      </c>
      <c r="G198" s="220"/>
      <c r="H198" s="58"/>
    </row>
    <row r="199" spans="1:8" s="24" customFormat="1" ht="15" customHeight="1">
      <c r="A199" s="231"/>
      <c r="B199" s="231"/>
      <c r="C199" s="171">
        <v>4120</v>
      </c>
      <c r="D199" s="223" t="s">
        <v>260</v>
      </c>
      <c r="E199" s="220">
        <v>19493</v>
      </c>
      <c r="F199" s="220">
        <v>19493</v>
      </c>
      <c r="G199" s="220"/>
      <c r="H199" s="58"/>
    </row>
    <row r="200" spans="1:8" s="24" customFormat="1" ht="12.75">
      <c r="A200" s="231"/>
      <c r="B200" s="231"/>
      <c r="C200" s="171">
        <v>4170</v>
      </c>
      <c r="D200" s="223" t="s">
        <v>269</v>
      </c>
      <c r="E200" s="220">
        <v>500</v>
      </c>
      <c r="F200" s="220">
        <v>500</v>
      </c>
      <c r="G200" s="220"/>
      <c r="H200" s="58"/>
    </row>
    <row r="201" spans="1:8" s="24" customFormat="1" ht="12.75">
      <c r="A201" s="231"/>
      <c r="B201" s="231"/>
      <c r="C201" s="171">
        <v>4210</v>
      </c>
      <c r="D201" s="223" t="s">
        <v>262</v>
      </c>
      <c r="E201" s="220">
        <v>10000</v>
      </c>
      <c r="F201" s="220">
        <v>10000</v>
      </c>
      <c r="G201" s="220"/>
      <c r="H201" s="58"/>
    </row>
    <row r="202" spans="1:8" s="24" customFormat="1" ht="25.5">
      <c r="A202" s="231"/>
      <c r="B202" s="231"/>
      <c r="C202" s="171">
        <v>4240</v>
      </c>
      <c r="D202" s="223" t="s">
        <v>283</v>
      </c>
      <c r="E202" s="220">
        <v>10000</v>
      </c>
      <c r="F202" s="220">
        <v>10000</v>
      </c>
      <c r="G202" s="220"/>
      <c r="H202" s="58"/>
    </row>
    <row r="203" spans="1:8" s="24" customFormat="1" ht="12.75">
      <c r="A203" s="231"/>
      <c r="B203" s="231"/>
      <c r="C203" s="171">
        <v>4260</v>
      </c>
      <c r="D203" s="223" t="s">
        <v>270</v>
      </c>
      <c r="E203" s="220">
        <v>10000</v>
      </c>
      <c r="F203" s="220">
        <v>10000</v>
      </c>
      <c r="G203" s="220"/>
      <c r="H203" s="58"/>
    </row>
    <row r="204" spans="1:8" s="24" customFormat="1" ht="12.75">
      <c r="A204" s="231"/>
      <c r="B204" s="231"/>
      <c r="C204" s="171">
        <v>4270</v>
      </c>
      <c r="D204" s="223" t="s">
        <v>271</v>
      </c>
      <c r="E204" s="220">
        <v>500</v>
      </c>
      <c r="F204" s="220">
        <v>500</v>
      </c>
      <c r="G204" s="220"/>
      <c r="H204" s="58"/>
    </row>
    <row r="205" spans="1:8" s="24" customFormat="1" ht="16.5" customHeight="1">
      <c r="A205" s="231"/>
      <c r="B205" s="231"/>
      <c r="C205" s="171">
        <v>4300</v>
      </c>
      <c r="D205" s="223" t="s">
        <v>263</v>
      </c>
      <c r="E205" s="220">
        <v>11000</v>
      </c>
      <c r="F205" s="220">
        <v>11000</v>
      </c>
      <c r="G205" s="220"/>
      <c r="H205" s="58"/>
    </row>
    <row r="206" spans="1:8" s="24" customFormat="1" ht="38.25">
      <c r="A206" s="231"/>
      <c r="B206" s="231"/>
      <c r="C206" s="171">
        <v>4370</v>
      </c>
      <c r="D206" s="223" t="s">
        <v>484</v>
      </c>
      <c r="E206" s="220">
        <v>500</v>
      </c>
      <c r="F206" s="220">
        <v>500</v>
      </c>
      <c r="G206" s="220"/>
      <c r="H206" s="58"/>
    </row>
    <row r="207" spans="1:8" s="24" customFormat="1" ht="12.75">
      <c r="A207" s="231"/>
      <c r="B207" s="231"/>
      <c r="C207" s="171">
        <v>4410</v>
      </c>
      <c r="D207" s="223" t="s">
        <v>264</v>
      </c>
      <c r="E207" s="220">
        <v>400</v>
      </c>
      <c r="F207" s="220">
        <v>400</v>
      </c>
      <c r="G207" s="220"/>
      <c r="H207" s="58"/>
    </row>
    <row r="208" spans="1:8" s="24" customFormat="1" ht="12.75">
      <c r="A208" s="231"/>
      <c r="B208" s="231"/>
      <c r="C208" s="171">
        <v>4440</v>
      </c>
      <c r="D208" s="223" t="s">
        <v>265</v>
      </c>
      <c r="E208" s="220">
        <v>47395</v>
      </c>
      <c r="F208" s="220">
        <v>47395</v>
      </c>
      <c r="G208" s="220"/>
      <c r="H208" s="58"/>
    </row>
    <row r="209" spans="1:8" s="24" customFormat="1" ht="28.5" customHeight="1">
      <c r="A209" s="231"/>
      <c r="B209" s="231" t="s">
        <v>181</v>
      </c>
      <c r="C209" s="171"/>
      <c r="D209" s="223" t="s">
        <v>225</v>
      </c>
      <c r="E209" s="220">
        <f>SUM(E210:E223)</f>
        <v>2004243</v>
      </c>
      <c r="F209" s="220">
        <f>SUM(F210:F223)</f>
        <v>2004243</v>
      </c>
      <c r="G209" s="220"/>
      <c r="H209" s="58"/>
    </row>
    <row r="210" spans="1:8" s="24" customFormat="1" ht="17.25" customHeight="1">
      <c r="A210" s="231"/>
      <c r="B210" s="231"/>
      <c r="C210" s="171">
        <v>3020</v>
      </c>
      <c r="D210" s="223" t="s">
        <v>464</v>
      </c>
      <c r="E210" s="220">
        <v>89600</v>
      </c>
      <c r="F210" s="220">
        <v>89600</v>
      </c>
      <c r="G210" s="220"/>
      <c r="H210" s="58"/>
    </row>
    <row r="211" spans="1:8" s="24" customFormat="1" ht="12.75">
      <c r="A211" s="231"/>
      <c r="B211" s="231"/>
      <c r="C211" s="171">
        <v>4010</v>
      </c>
      <c r="D211" s="223" t="s">
        <v>257</v>
      </c>
      <c r="E211" s="220">
        <v>1367740</v>
      </c>
      <c r="F211" s="220">
        <v>1367740</v>
      </c>
      <c r="G211" s="220"/>
      <c r="H211" s="58"/>
    </row>
    <row r="212" spans="1:8" s="24" customFormat="1" ht="12.75">
      <c r="A212" s="231"/>
      <c r="B212" s="231"/>
      <c r="C212" s="171">
        <v>4040</v>
      </c>
      <c r="D212" s="223" t="s">
        <v>258</v>
      </c>
      <c r="E212" s="220">
        <v>103309</v>
      </c>
      <c r="F212" s="220">
        <v>103309</v>
      </c>
      <c r="G212" s="220"/>
      <c r="H212" s="58"/>
    </row>
    <row r="213" spans="1:8" s="24" customFormat="1" ht="12.75">
      <c r="A213" s="231"/>
      <c r="B213" s="231"/>
      <c r="C213" s="171">
        <v>4110</v>
      </c>
      <c r="D213" s="223" t="s">
        <v>277</v>
      </c>
      <c r="E213" s="220">
        <v>277467</v>
      </c>
      <c r="F213" s="220">
        <v>277467</v>
      </c>
      <c r="G213" s="220"/>
      <c r="H213" s="58"/>
    </row>
    <row r="214" spans="1:8" s="24" customFormat="1" ht="13.5" customHeight="1">
      <c r="A214" s="231"/>
      <c r="B214" s="231"/>
      <c r="C214" s="171">
        <v>4120</v>
      </c>
      <c r="D214" s="223" t="s">
        <v>260</v>
      </c>
      <c r="E214" s="220">
        <v>38175</v>
      </c>
      <c r="F214" s="220">
        <v>38175</v>
      </c>
      <c r="G214" s="220"/>
      <c r="H214" s="58"/>
    </row>
    <row r="215" spans="1:8" s="24" customFormat="1" ht="12.75">
      <c r="A215" s="231"/>
      <c r="B215" s="231"/>
      <c r="C215" s="171">
        <v>4170</v>
      </c>
      <c r="D215" s="223" t="s">
        <v>269</v>
      </c>
      <c r="E215" s="220">
        <v>3000</v>
      </c>
      <c r="F215" s="220">
        <v>3000</v>
      </c>
      <c r="G215" s="220"/>
      <c r="H215" s="58"/>
    </row>
    <row r="216" spans="1:8" s="24" customFormat="1" ht="12.75">
      <c r="A216" s="231"/>
      <c r="B216" s="231"/>
      <c r="C216" s="171">
        <v>4210</v>
      </c>
      <c r="D216" s="223" t="s">
        <v>262</v>
      </c>
      <c r="E216" s="220">
        <v>28500</v>
      </c>
      <c r="F216" s="220">
        <v>28500</v>
      </c>
      <c r="G216" s="220"/>
      <c r="H216" s="58"/>
    </row>
    <row r="217" spans="1:8" s="24" customFormat="1" ht="25.5">
      <c r="A217" s="231"/>
      <c r="B217" s="231"/>
      <c r="C217" s="171">
        <v>4240</v>
      </c>
      <c r="D217" s="223" t="s">
        <v>283</v>
      </c>
      <c r="E217" s="220">
        <v>2100</v>
      </c>
      <c r="F217" s="220">
        <v>2100</v>
      </c>
      <c r="G217" s="220"/>
      <c r="H217" s="58"/>
    </row>
    <row r="218" spans="1:8" s="24" customFormat="1" ht="12.75">
      <c r="A218" s="231"/>
      <c r="B218" s="231"/>
      <c r="C218" s="171">
        <v>4260</v>
      </c>
      <c r="D218" s="223" t="s">
        <v>270</v>
      </c>
      <c r="E218" s="220">
        <v>10650</v>
      </c>
      <c r="F218" s="220">
        <v>10650</v>
      </c>
      <c r="G218" s="220"/>
      <c r="H218" s="58"/>
    </row>
    <row r="219" spans="1:8" s="24" customFormat="1" ht="12.75">
      <c r="A219" s="231"/>
      <c r="B219" s="231"/>
      <c r="C219" s="171">
        <v>4270</v>
      </c>
      <c r="D219" s="223" t="s">
        <v>271</v>
      </c>
      <c r="E219" s="220">
        <v>3000</v>
      </c>
      <c r="F219" s="220">
        <v>3000</v>
      </c>
      <c r="G219" s="220"/>
      <c r="H219" s="58"/>
    </row>
    <row r="220" spans="1:8" s="24" customFormat="1" ht="12.75">
      <c r="A220" s="231"/>
      <c r="B220" s="231"/>
      <c r="C220" s="171">
        <v>4300</v>
      </c>
      <c r="D220" s="223" t="s">
        <v>263</v>
      </c>
      <c r="E220" s="220">
        <v>8496</v>
      </c>
      <c r="F220" s="220">
        <v>8496</v>
      </c>
      <c r="G220" s="220"/>
      <c r="H220" s="58"/>
    </row>
    <row r="221" spans="1:8" s="24" customFormat="1" ht="38.25">
      <c r="A221" s="231"/>
      <c r="B221" s="231"/>
      <c r="C221" s="171">
        <v>4370</v>
      </c>
      <c r="D221" s="223" t="s">
        <v>578</v>
      </c>
      <c r="E221" s="220">
        <v>1245</v>
      </c>
      <c r="F221" s="220">
        <v>1245</v>
      </c>
      <c r="G221" s="220"/>
      <c r="H221" s="58"/>
    </row>
    <row r="222" spans="1:8" s="24" customFormat="1" ht="12.75">
      <c r="A222" s="231"/>
      <c r="B222" s="231"/>
      <c r="C222" s="171">
        <v>4410</v>
      </c>
      <c r="D222" s="223" t="s">
        <v>264</v>
      </c>
      <c r="E222" s="220">
        <v>2100</v>
      </c>
      <c r="F222" s="220">
        <v>2100</v>
      </c>
      <c r="G222" s="220"/>
      <c r="H222" s="58"/>
    </row>
    <row r="223" spans="1:8" s="24" customFormat="1" ht="12.75">
      <c r="A223" s="231"/>
      <c r="B223" s="231"/>
      <c r="C223" s="171">
        <v>4440</v>
      </c>
      <c r="D223" s="223" t="s">
        <v>265</v>
      </c>
      <c r="E223" s="220">
        <v>68861</v>
      </c>
      <c r="F223" s="220">
        <v>68861</v>
      </c>
      <c r="G223" s="220"/>
      <c r="H223" s="58"/>
    </row>
    <row r="224" spans="1:8" s="24" customFormat="1" ht="32.25" customHeight="1">
      <c r="A224" s="231"/>
      <c r="B224" s="231" t="s">
        <v>359</v>
      </c>
      <c r="C224" s="171"/>
      <c r="D224" s="223" t="s">
        <v>377</v>
      </c>
      <c r="E224" s="220">
        <f>SUM(E225:E238)</f>
        <v>877687</v>
      </c>
      <c r="F224" s="220">
        <f>SUM(F225:F238)</f>
        <v>877687</v>
      </c>
      <c r="G224" s="220"/>
      <c r="H224" s="58"/>
    </row>
    <row r="225" spans="1:8" s="24" customFormat="1" ht="16.5" customHeight="1">
      <c r="A225" s="231"/>
      <c r="B225" s="231"/>
      <c r="C225" s="171">
        <v>3020</v>
      </c>
      <c r="D225" s="223" t="s">
        <v>464</v>
      </c>
      <c r="E225" s="220">
        <v>6340</v>
      </c>
      <c r="F225" s="220">
        <v>6340</v>
      </c>
      <c r="G225" s="220"/>
      <c r="H225" s="58"/>
    </row>
    <row r="226" spans="1:8" s="24" customFormat="1" ht="20.25" customHeight="1">
      <c r="A226" s="231"/>
      <c r="B226" s="231"/>
      <c r="C226" s="171">
        <v>4010</v>
      </c>
      <c r="D226" s="223" t="s">
        <v>257</v>
      </c>
      <c r="E226" s="220">
        <v>614674</v>
      </c>
      <c r="F226" s="220">
        <v>614674</v>
      </c>
      <c r="G226" s="220"/>
      <c r="H226" s="58"/>
    </row>
    <row r="227" spans="1:8" s="24" customFormat="1" ht="12.75">
      <c r="A227" s="231"/>
      <c r="B227" s="231"/>
      <c r="C227" s="171">
        <v>4040</v>
      </c>
      <c r="D227" s="223" t="s">
        <v>258</v>
      </c>
      <c r="E227" s="220">
        <v>53169</v>
      </c>
      <c r="F227" s="220">
        <v>53169</v>
      </c>
      <c r="G227" s="220"/>
      <c r="H227" s="58"/>
    </row>
    <row r="228" spans="1:8" s="24" customFormat="1" ht="12.75">
      <c r="A228" s="231"/>
      <c r="B228" s="231"/>
      <c r="C228" s="171">
        <v>4110</v>
      </c>
      <c r="D228" s="223" t="s">
        <v>277</v>
      </c>
      <c r="E228" s="220">
        <v>114201</v>
      </c>
      <c r="F228" s="220">
        <v>114201</v>
      </c>
      <c r="G228" s="220"/>
      <c r="H228" s="58"/>
    </row>
    <row r="229" spans="1:8" s="24" customFormat="1" ht="12.75">
      <c r="A229" s="231"/>
      <c r="B229" s="231"/>
      <c r="C229" s="171">
        <v>4120</v>
      </c>
      <c r="D229" s="223" t="s">
        <v>260</v>
      </c>
      <c r="E229" s="220">
        <v>16363</v>
      </c>
      <c r="F229" s="220">
        <v>16363</v>
      </c>
      <c r="G229" s="220"/>
      <c r="H229" s="58"/>
    </row>
    <row r="230" spans="1:8" s="24" customFormat="1" ht="12.75">
      <c r="A230" s="231"/>
      <c r="B230" s="231"/>
      <c r="C230" s="171">
        <v>4170</v>
      </c>
      <c r="D230" s="223" t="s">
        <v>269</v>
      </c>
      <c r="E230" s="220">
        <v>7200</v>
      </c>
      <c r="F230" s="220">
        <v>7200</v>
      </c>
      <c r="G230" s="220"/>
      <c r="H230" s="58"/>
    </row>
    <row r="231" spans="1:8" s="24" customFormat="1" ht="12.75">
      <c r="A231" s="231"/>
      <c r="B231" s="231"/>
      <c r="C231" s="171">
        <v>4210</v>
      </c>
      <c r="D231" s="223" t="s">
        <v>262</v>
      </c>
      <c r="E231" s="220">
        <v>19200</v>
      </c>
      <c r="F231" s="220">
        <v>19200</v>
      </c>
      <c r="G231" s="220"/>
      <c r="H231" s="58"/>
    </row>
    <row r="232" spans="1:8" s="24" customFormat="1" ht="12.75">
      <c r="A232" s="231"/>
      <c r="B232" s="231"/>
      <c r="C232" s="171">
        <v>4270</v>
      </c>
      <c r="D232" s="223" t="s">
        <v>271</v>
      </c>
      <c r="E232" s="220">
        <v>500</v>
      </c>
      <c r="F232" s="220">
        <v>500</v>
      </c>
      <c r="G232" s="220"/>
      <c r="H232" s="58"/>
    </row>
    <row r="233" spans="1:8" s="24" customFormat="1" ht="12.75">
      <c r="A233" s="231"/>
      <c r="B233" s="231"/>
      <c r="C233" s="171">
        <v>4280</v>
      </c>
      <c r="D233" s="223" t="s">
        <v>272</v>
      </c>
      <c r="E233" s="220">
        <v>1080</v>
      </c>
      <c r="F233" s="220">
        <v>1080</v>
      </c>
      <c r="G233" s="220"/>
      <c r="H233" s="58"/>
    </row>
    <row r="234" spans="1:8" s="24" customFormat="1" ht="12.75">
      <c r="A234" s="231"/>
      <c r="B234" s="231"/>
      <c r="C234" s="171">
        <v>4300</v>
      </c>
      <c r="D234" s="223" t="s">
        <v>263</v>
      </c>
      <c r="E234" s="220">
        <v>25000</v>
      </c>
      <c r="F234" s="220">
        <v>25000</v>
      </c>
      <c r="G234" s="220"/>
      <c r="H234" s="58"/>
    </row>
    <row r="235" spans="1:8" s="24" customFormat="1" ht="12.75">
      <c r="A235" s="231"/>
      <c r="B235" s="231"/>
      <c r="C235" s="171">
        <v>4410</v>
      </c>
      <c r="D235" s="223" t="s">
        <v>264</v>
      </c>
      <c r="E235" s="220">
        <v>2000</v>
      </c>
      <c r="F235" s="220">
        <v>2000</v>
      </c>
      <c r="G235" s="220"/>
      <c r="H235" s="58"/>
    </row>
    <row r="236" spans="1:8" s="24" customFormat="1" ht="12.75">
      <c r="A236" s="231"/>
      <c r="B236" s="231"/>
      <c r="C236" s="171">
        <v>4430</v>
      </c>
      <c r="D236" s="223" t="s">
        <v>274</v>
      </c>
      <c r="E236" s="220">
        <v>900</v>
      </c>
      <c r="F236" s="220">
        <v>900</v>
      </c>
      <c r="G236" s="220"/>
      <c r="H236" s="58"/>
    </row>
    <row r="237" spans="1:8" s="24" customFormat="1" ht="12.75">
      <c r="A237" s="231"/>
      <c r="B237" s="231"/>
      <c r="C237" s="171">
        <v>4440</v>
      </c>
      <c r="D237" s="223" t="s">
        <v>265</v>
      </c>
      <c r="E237" s="220">
        <v>15560</v>
      </c>
      <c r="F237" s="220">
        <v>15560</v>
      </c>
      <c r="G237" s="220"/>
      <c r="H237" s="58"/>
    </row>
    <row r="238" spans="1:8" s="24" customFormat="1" ht="29.25" customHeight="1">
      <c r="A238" s="231"/>
      <c r="B238" s="231"/>
      <c r="C238" s="171">
        <v>4700</v>
      </c>
      <c r="D238" s="223" t="s">
        <v>374</v>
      </c>
      <c r="E238" s="220">
        <v>1500</v>
      </c>
      <c r="F238" s="220">
        <v>1500</v>
      </c>
      <c r="G238" s="220"/>
      <c r="H238" s="58"/>
    </row>
    <row r="239" spans="1:8" s="24" customFormat="1" ht="30.75" customHeight="1">
      <c r="A239" s="231"/>
      <c r="B239" s="231" t="s">
        <v>182</v>
      </c>
      <c r="C239" s="171"/>
      <c r="D239" s="223" t="s">
        <v>226</v>
      </c>
      <c r="E239" s="220">
        <f>SUM(E240:E259)</f>
        <v>8900933</v>
      </c>
      <c r="F239" s="220">
        <f>SUM(F240:F259)</f>
        <v>8900933</v>
      </c>
      <c r="G239" s="220"/>
      <c r="H239" s="58"/>
    </row>
    <row r="240" spans="1:8" s="24" customFormat="1" ht="25.5">
      <c r="A240" s="231"/>
      <c r="B240" s="231"/>
      <c r="C240" s="171">
        <v>2540</v>
      </c>
      <c r="D240" s="223" t="s">
        <v>285</v>
      </c>
      <c r="E240" s="220">
        <v>1030000</v>
      </c>
      <c r="F240" s="220">
        <v>1030000</v>
      </c>
      <c r="G240" s="220"/>
      <c r="H240" s="58"/>
    </row>
    <row r="241" spans="1:8" s="24" customFormat="1" ht="16.5" customHeight="1">
      <c r="A241" s="231"/>
      <c r="B241" s="231"/>
      <c r="C241" s="171">
        <v>3020</v>
      </c>
      <c r="D241" s="223" t="s">
        <v>464</v>
      </c>
      <c r="E241" s="220">
        <v>38384</v>
      </c>
      <c r="F241" s="220">
        <v>38384</v>
      </c>
      <c r="G241" s="220"/>
      <c r="H241" s="58"/>
    </row>
    <row r="242" spans="1:8" s="24" customFormat="1" ht="12.75">
      <c r="A242" s="231"/>
      <c r="B242" s="231"/>
      <c r="C242" s="171">
        <v>4010</v>
      </c>
      <c r="D242" s="223" t="s">
        <v>257</v>
      </c>
      <c r="E242" s="220">
        <v>5391368</v>
      </c>
      <c r="F242" s="220">
        <v>5391368</v>
      </c>
      <c r="G242" s="220"/>
      <c r="H242" s="58"/>
    </row>
    <row r="243" spans="1:8" s="24" customFormat="1" ht="12.75">
      <c r="A243" s="231"/>
      <c r="B243" s="231"/>
      <c r="C243" s="171">
        <v>4040</v>
      </c>
      <c r="D243" s="223" t="s">
        <v>258</v>
      </c>
      <c r="E243" s="220">
        <v>480058</v>
      </c>
      <c r="F243" s="220">
        <v>480058</v>
      </c>
      <c r="G243" s="220"/>
      <c r="H243" s="58"/>
    </row>
    <row r="244" spans="1:8" s="24" customFormat="1" ht="12.75">
      <c r="A244" s="231"/>
      <c r="B244" s="231"/>
      <c r="C244" s="171">
        <v>4110</v>
      </c>
      <c r="D244" s="223" t="s">
        <v>277</v>
      </c>
      <c r="E244" s="220">
        <v>1006739</v>
      </c>
      <c r="F244" s="220">
        <v>1006739</v>
      </c>
      <c r="G244" s="220"/>
      <c r="H244" s="58"/>
    </row>
    <row r="245" spans="1:8" s="24" customFormat="1" ht="12.75">
      <c r="A245" s="231"/>
      <c r="B245" s="231"/>
      <c r="C245" s="171">
        <v>4120</v>
      </c>
      <c r="D245" s="223" t="s">
        <v>260</v>
      </c>
      <c r="E245" s="220">
        <v>143503</v>
      </c>
      <c r="F245" s="220">
        <v>143503</v>
      </c>
      <c r="G245" s="220"/>
      <c r="H245" s="58"/>
    </row>
    <row r="246" spans="1:8" s="24" customFormat="1" ht="25.5">
      <c r="A246" s="231"/>
      <c r="B246" s="231"/>
      <c r="C246" s="171">
        <v>4140</v>
      </c>
      <c r="D246" s="223" t="s">
        <v>363</v>
      </c>
      <c r="E246" s="220">
        <v>2000</v>
      </c>
      <c r="F246" s="220">
        <v>2000</v>
      </c>
      <c r="G246" s="220"/>
      <c r="H246" s="58"/>
    </row>
    <row r="247" spans="1:8" s="24" customFormat="1" ht="12.75">
      <c r="A247" s="231"/>
      <c r="B247" s="231"/>
      <c r="C247" s="171">
        <v>4170</v>
      </c>
      <c r="D247" s="223" t="s">
        <v>269</v>
      </c>
      <c r="E247" s="220">
        <v>1850</v>
      </c>
      <c r="F247" s="220">
        <v>1850</v>
      </c>
      <c r="G247" s="220"/>
      <c r="H247" s="58"/>
    </row>
    <row r="248" spans="1:8" s="24" customFormat="1" ht="12.75">
      <c r="A248" s="231"/>
      <c r="B248" s="231"/>
      <c r="C248" s="171">
        <v>4210</v>
      </c>
      <c r="D248" s="223" t="s">
        <v>262</v>
      </c>
      <c r="E248" s="220">
        <v>237870</v>
      </c>
      <c r="F248" s="220">
        <v>237870</v>
      </c>
      <c r="G248" s="220"/>
      <c r="H248" s="58"/>
    </row>
    <row r="249" spans="1:8" s="24" customFormat="1" ht="25.5">
      <c r="A249" s="231"/>
      <c r="B249" s="231"/>
      <c r="C249" s="171">
        <v>4240</v>
      </c>
      <c r="D249" s="223" t="s">
        <v>283</v>
      </c>
      <c r="E249" s="220">
        <v>23160</v>
      </c>
      <c r="F249" s="220">
        <v>23160</v>
      </c>
      <c r="G249" s="220"/>
      <c r="H249" s="58"/>
    </row>
    <row r="250" spans="1:8" s="24" customFormat="1" ht="19.5" customHeight="1">
      <c r="A250" s="231"/>
      <c r="B250" s="231"/>
      <c r="C250" s="171">
        <v>4260</v>
      </c>
      <c r="D250" s="223" t="s">
        <v>270</v>
      </c>
      <c r="E250" s="220">
        <v>135053</v>
      </c>
      <c r="F250" s="220">
        <v>135053</v>
      </c>
      <c r="G250" s="220"/>
      <c r="H250" s="58"/>
    </row>
    <row r="251" spans="1:8" s="24" customFormat="1" ht="12.75">
      <c r="A251" s="231"/>
      <c r="B251" s="231"/>
      <c r="C251" s="171">
        <v>4270</v>
      </c>
      <c r="D251" s="223" t="s">
        <v>271</v>
      </c>
      <c r="E251" s="220">
        <v>4500</v>
      </c>
      <c r="F251" s="220">
        <v>4500</v>
      </c>
      <c r="G251" s="220"/>
      <c r="H251" s="58"/>
    </row>
    <row r="252" spans="1:8" s="24" customFormat="1" ht="12.75">
      <c r="A252" s="231"/>
      <c r="B252" s="231"/>
      <c r="C252" s="171">
        <v>4280</v>
      </c>
      <c r="D252" s="223" t="s">
        <v>272</v>
      </c>
      <c r="E252" s="220">
        <v>1050</v>
      </c>
      <c r="F252" s="220">
        <v>1050</v>
      </c>
      <c r="G252" s="220"/>
      <c r="H252" s="58"/>
    </row>
    <row r="253" spans="1:8" s="24" customFormat="1" ht="12.75">
      <c r="A253" s="231"/>
      <c r="B253" s="231"/>
      <c r="C253" s="171">
        <v>4300</v>
      </c>
      <c r="D253" s="223" t="s">
        <v>263</v>
      </c>
      <c r="E253" s="220">
        <v>50386</v>
      </c>
      <c r="F253" s="220">
        <v>50386</v>
      </c>
      <c r="G253" s="220"/>
      <c r="H253" s="58"/>
    </row>
    <row r="254" spans="1:8" s="24" customFormat="1" ht="12.75">
      <c r="A254" s="231"/>
      <c r="B254" s="231"/>
      <c r="C254" s="171">
        <v>4350</v>
      </c>
      <c r="D254" s="223" t="s">
        <v>376</v>
      </c>
      <c r="E254" s="220">
        <v>4270</v>
      </c>
      <c r="F254" s="220">
        <v>4270</v>
      </c>
      <c r="G254" s="220"/>
      <c r="H254" s="58"/>
    </row>
    <row r="255" spans="1:8" s="24" customFormat="1" ht="38.25">
      <c r="A255" s="231"/>
      <c r="B255" s="231"/>
      <c r="C255" s="171">
        <v>4370</v>
      </c>
      <c r="D255" s="223" t="s">
        <v>484</v>
      </c>
      <c r="E255" s="220">
        <v>4900</v>
      </c>
      <c r="F255" s="220">
        <v>4900</v>
      </c>
      <c r="G255" s="220"/>
      <c r="H255" s="58"/>
    </row>
    <row r="256" spans="1:8" s="24" customFormat="1" ht="12.75">
      <c r="A256" s="231"/>
      <c r="B256" s="231"/>
      <c r="C256" s="171">
        <v>4410</v>
      </c>
      <c r="D256" s="223" t="s">
        <v>264</v>
      </c>
      <c r="E256" s="220">
        <v>3500</v>
      </c>
      <c r="F256" s="220">
        <v>3500</v>
      </c>
      <c r="G256" s="220"/>
      <c r="H256" s="58"/>
    </row>
    <row r="257" spans="1:8" s="24" customFormat="1" ht="12.75">
      <c r="A257" s="231"/>
      <c r="B257" s="231"/>
      <c r="C257" s="171">
        <v>4430</v>
      </c>
      <c r="D257" s="223" t="s">
        <v>274</v>
      </c>
      <c r="E257" s="220">
        <v>1570</v>
      </c>
      <c r="F257" s="220">
        <v>1570</v>
      </c>
      <c r="G257" s="220"/>
      <c r="H257" s="58"/>
    </row>
    <row r="258" spans="1:8" s="24" customFormat="1" ht="12.75">
      <c r="A258" s="231"/>
      <c r="B258" s="231"/>
      <c r="C258" s="171">
        <v>4440</v>
      </c>
      <c r="D258" s="223" t="s">
        <v>265</v>
      </c>
      <c r="E258" s="220">
        <v>340472</v>
      </c>
      <c r="F258" s="220">
        <v>340472</v>
      </c>
      <c r="G258" s="220"/>
      <c r="H258" s="58"/>
    </row>
    <row r="259" spans="1:8" s="24" customFormat="1" ht="25.5">
      <c r="A259" s="231"/>
      <c r="B259" s="231"/>
      <c r="C259" s="171">
        <v>4700</v>
      </c>
      <c r="D259" s="223" t="s">
        <v>374</v>
      </c>
      <c r="E259" s="220">
        <v>300</v>
      </c>
      <c r="F259" s="220">
        <v>300</v>
      </c>
      <c r="G259" s="220"/>
      <c r="H259" s="58"/>
    </row>
    <row r="260" spans="1:8" s="24" customFormat="1" ht="30.75" customHeight="1">
      <c r="A260" s="231"/>
      <c r="B260" s="231" t="s">
        <v>183</v>
      </c>
      <c r="C260" s="171"/>
      <c r="D260" s="223" t="s">
        <v>227</v>
      </c>
      <c r="E260" s="220">
        <f>SUM(E261:E297)</f>
        <v>11446951</v>
      </c>
      <c r="F260" s="220">
        <f>SUM(F261:F297)</f>
        <v>11446951</v>
      </c>
      <c r="G260" s="220"/>
      <c r="H260" s="58"/>
    </row>
    <row r="261" spans="1:8" s="24" customFormat="1" ht="25.5">
      <c r="A261" s="231"/>
      <c r="B261" s="231"/>
      <c r="C261" s="171">
        <v>2540</v>
      </c>
      <c r="D261" s="223" t="s">
        <v>285</v>
      </c>
      <c r="E261" s="220">
        <v>384880</v>
      </c>
      <c r="F261" s="220">
        <v>384880</v>
      </c>
      <c r="G261" s="220"/>
      <c r="H261" s="58"/>
    </row>
    <row r="262" spans="1:8" s="24" customFormat="1" ht="18.75" customHeight="1">
      <c r="A262" s="231"/>
      <c r="B262" s="231"/>
      <c r="C262" s="171">
        <v>3020</v>
      </c>
      <c r="D262" s="223" t="s">
        <v>464</v>
      </c>
      <c r="E262" s="220">
        <v>168595</v>
      </c>
      <c r="F262" s="220">
        <v>168595</v>
      </c>
      <c r="G262" s="220"/>
      <c r="H262" s="58"/>
    </row>
    <row r="263" spans="1:8" s="24" customFormat="1" ht="18.75" customHeight="1">
      <c r="A263" s="231"/>
      <c r="B263" s="231"/>
      <c r="C263" s="171">
        <v>3247</v>
      </c>
      <c r="D263" s="223" t="s">
        <v>399</v>
      </c>
      <c r="E263" s="220">
        <v>111099</v>
      </c>
      <c r="F263" s="220">
        <v>111099</v>
      </c>
      <c r="G263" s="220"/>
      <c r="H263" s="58"/>
    </row>
    <row r="264" spans="1:8" s="24" customFormat="1" ht="18.75" customHeight="1">
      <c r="A264" s="231"/>
      <c r="B264" s="231"/>
      <c r="C264" s="171">
        <v>3249</v>
      </c>
      <c r="D264" s="223" t="s">
        <v>399</v>
      </c>
      <c r="E264" s="220">
        <v>1401</v>
      </c>
      <c r="F264" s="220">
        <v>1401</v>
      </c>
      <c r="G264" s="220"/>
      <c r="H264" s="58"/>
    </row>
    <row r="265" spans="1:8" s="24" customFormat="1" ht="12.75">
      <c r="A265" s="231"/>
      <c r="B265" s="231"/>
      <c r="C265" s="171">
        <v>4010</v>
      </c>
      <c r="D265" s="223" t="s">
        <v>257</v>
      </c>
      <c r="E265" s="220">
        <v>6672640</v>
      </c>
      <c r="F265" s="220">
        <v>6672640</v>
      </c>
      <c r="G265" s="220"/>
      <c r="H265" s="58"/>
    </row>
    <row r="266" spans="1:8" s="24" customFormat="1" ht="12.75">
      <c r="A266" s="231"/>
      <c r="B266" s="231"/>
      <c r="C266" s="171">
        <v>4040</v>
      </c>
      <c r="D266" s="223" t="s">
        <v>258</v>
      </c>
      <c r="E266" s="220">
        <v>721745</v>
      </c>
      <c r="F266" s="220">
        <v>721745</v>
      </c>
      <c r="G266" s="220"/>
      <c r="H266" s="58"/>
    </row>
    <row r="267" spans="1:8" s="24" customFormat="1" ht="12.75">
      <c r="A267" s="231"/>
      <c r="B267" s="231"/>
      <c r="C267" s="171">
        <v>4110</v>
      </c>
      <c r="D267" s="223" t="s">
        <v>277</v>
      </c>
      <c r="E267" s="220">
        <v>1256360</v>
      </c>
      <c r="F267" s="220">
        <v>1256360</v>
      </c>
      <c r="G267" s="220"/>
      <c r="H267" s="58"/>
    </row>
    <row r="268" spans="1:8" s="24" customFormat="1" ht="12.75">
      <c r="A268" s="231"/>
      <c r="B268" s="231"/>
      <c r="C268" s="171">
        <v>4117</v>
      </c>
      <c r="D268" s="223" t="s">
        <v>277</v>
      </c>
      <c r="E268" s="220">
        <v>17441</v>
      </c>
      <c r="F268" s="220">
        <v>17441</v>
      </c>
      <c r="G268" s="220"/>
      <c r="H268" s="58"/>
    </row>
    <row r="269" spans="1:8" s="24" customFormat="1" ht="12.75">
      <c r="A269" s="231"/>
      <c r="B269" s="231"/>
      <c r="C269" s="171">
        <v>4119</v>
      </c>
      <c r="D269" s="223" t="s">
        <v>277</v>
      </c>
      <c r="E269" s="220">
        <v>220</v>
      </c>
      <c r="F269" s="220">
        <v>220</v>
      </c>
      <c r="G269" s="220"/>
      <c r="H269" s="58"/>
    </row>
    <row r="270" spans="1:8" s="24" customFormat="1" ht="12.75">
      <c r="A270" s="231"/>
      <c r="B270" s="231"/>
      <c r="C270" s="171">
        <v>4120</v>
      </c>
      <c r="D270" s="223" t="s">
        <v>260</v>
      </c>
      <c r="E270" s="220">
        <v>179261</v>
      </c>
      <c r="F270" s="220">
        <v>179261</v>
      </c>
      <c r="G270" s="220"/>
      <c r="H270" s="58"/>
    </row>
    <row r="271" spans="1:8" s="24" customFormat="1" ht="12.75">
      <c r="A271" s="231"/>
      <c r="B271" s="231"/>
      <c r="C271" s="171">
        <v>4127</v>
      </c>
      <c r="D271" s="223" t="s">
        <v>260</v>
      </c>
      <c r="E271" s="220">
        <v>2499</v>
      </c>
      <c r="F271" s="220">
        <v>2499</v>
      </c>
      <c r="G271" s="220"/>
      <c r="H271" s="58"/>
    </row>
    <row r="272" spans="1:8" s="24" customFormat="1" ht="12.75">
      <c r="A272" s="231"/>
      <c r="B272" s="231"/>
      <c r="C272" s="171">
        <v>4129</v>
      </c>
      <c r="D272" s="223" t="s">
        <v>260</v>
      </c>
      <c r="E272" s="220">
        <v>32</v>
      </c>
      <c r="F272" s="220">
        <v>32</v>
      </c>
      <c r="G272" s="220"/>
      <c r="H272" s="58"/>
    </row>
    <row r="273" spans="1:8" s="24" customFormat="1" ht="25.5">
      <c r="A273" s="231"/>
      <c r="B273" s="231"/>
      <c r="C273" s="171">
        <v>4140</v>
      </c>
      <c r="D273" s="223" t="s">
        <v>363</v>
      </c>
      <c r="E273" s="220">
        <v>100</v>
      </c>
      <c r="F273" s="220">
        <v>100</v>
      </c>
      <c r="G273" s="220"/>
      <c r="H273" s="58"/>
    </row>
    <row r="274" spans="1:8" s="24" customFormat="1" ht="12.75">
      <c r="A274" s="231"/>
      <c r="B274" s="231"/>
      <c r="C274" s="171">
        <v>4170</v>
      </c>
      <c r="D274" s="223" t="s">
        <v>269</v>
      </c>
      <c r="E274" s="220">
        <v>22900</v>
      </c>
      <c r="F274" s="220">
        <v>22900</v>
      </c>
      <c r="G274" s="220"/>
      <c r="H274" s="58"/>
    </row>
    <row r="275" spans="1:8" s="24" customFormat="1" ht="12.75">
      <c r="A275" s="231"/>
      <c r="B275" s="231"/>
      <c r="C275" s="171">
        <v>4177</v>
      </c>
      <c r="D275" s="223" t="s">
        <v>269</v>
      </c>
      <c r="E275" s="220">
        <v>133020</v>
      </c>
      <c r="F275" s="220">
        <v>133020</v>
      </c>
      <c r="G275" s="220"/>
      <c r="H275" s="58"/>
    </row>
    <row r="276" spans="1:8" s="24" customFormat="1" ht="12.75">
      <c r="A276" s="231"/>
      <c r="B276" s="231"/>
      <c r="C276" s="171">
        <v>4179</v>
      </c>
      <c r="D276" s="223" t="s">
        <v>269</v>
      </c>
      <c r="E276" s="220">
        <v>1678</v>
      </c>
      <c r="F276" s="220">
        <v>1678</v>
      </c>
      <c r="G276" s="220"/>
      <c r="H276" s="58"/>
    </row>
    <row r="277" spans="1:8" s="24" customFormat="1" ht="12.75">
      <c r="A277" s="231"/>
      <c r="B277" s="231"/>
      <c r="C277" s="171">
        <v>4210</v>
      </c>
      <c r="D277" s="223" t="s">
        <v>262</v>
      </c>
      <c r="E277" s="220">
        <v>325600</v>
      </c>
      <c r="F277" s="220">
        <v>325600</v>
      </c>
      <c r="G277" s="220"/>
      <c r="H277" s="58"/>
    </row>
    <row r="278" spans="1:8" s="24" customFormat="1" ht="12.75">
      <c r="A278" s="231"/>
      <c r="B278" s="231"/>
      <c r="C278" s="171">
        <v>4217</v>
      </c>
      <c r="D278" s="223" t="s">
        <v>262</v>
      </c>
      <c r="E278" s="220">
        <v>8693</v>
      </c>
      <c r="F278" s="220">
        <v>8693</v>
      </c>
      <c r="G278" s="220"/>
      <c r="H278" s="58"/>
    </row>
    <row r="279" spans="1:8" s="24" customFormat="1" ht="12.75">
      <c r="A279" s="231"/>
      <c r="B279" s="231"/>
      <c r="C279" s="171">
        <v>4219</v>
      </c>
      <c r="D279" s="223" t="s">
        <v>262</v>
      </c>
      <c r="E279" s="220">
        <v>110</v>
      </c>
      <c r="F279" s="220">
        <v>110</v>
      </c>
      <c r="G279" s="220"/>
      <c r="H279" s="58"/>
    </row>
    <row r="280" spans="1:8" s="24" customFormat="1" ht="25.5">
      <c r="A280" s="231"/>
      <c r="B280" s="231"/>
      <c r="C280" s="171">
        <v>4240</v>
      </c>
      <c r="D280" s="223" t="s">
        <v>283</v>
      </c>
      <c r="E280" s="220">
        <v>13259</v>
      </c>
      <c r="F280" s="220">
        <v>13259</v>
      </c>
      <c r="G280" s="220"/>
      <c r="H280" s="58"/>
    </row>
    <row r="281" spans="1:8" s="24" customFormat="1" ht="25.5" customHeight="1">
      <c r="A281" s="231"/>
      <c r="B281" s="231"/>
      <c r="C281" s="171">
        <v>4260</v>
      </c>
      <c r="D281" s="223" t="s">
        <v>270</v>
      </c>
      <c r="E281" s="220">
        <v>503558</v>
      </c>
      <c r="F281" s="220">
        <v>503558</v>
      </c>
      <c r="G281" s="220"/>
      <c r="H281" s="58"/>
    </row>
    <row r="282" spans="1:8" s="24" customFormat="1" ht="25.5" customHeight="1">
      <c r="A282" s="231"/>
      <c r="B282" s="231"/>
      <c r="C282" s="171">
        <v>4267</v>
      </c>
      <c r="D282" s="223" t="s">
        <v>270</v>
      </c>
      <c r="E282" s="220">
        <v>27874</v>
      </c>
      <c r="F282" s="220">
        <v>27874</v>
      </c>
      <c r="G282" s="220"/>
      <c r="H282" s="58"/>
    </row>
    <row r="283" spans="1:8" s="24" customFormat="1" ht="25.5" customHeight="1">
      <c r="A283" s="231"/>
      <c r="B283" s="231"/>
      <c r="C283" s="171">
        <v>4269</v>
      </c>
      <c r="D283" s="223" t="s">
        <v>270</v>
      </c>
      <c r="E283" s="220">
        <v>353</v>
      </c>
      <c r="F283" s="220">
        <v>353</v>
      </c>
      <c r="G283" s="220"/>
      <c r="H283" s="58"/>
    </row>
    <row r="284" spans="1:8" s="24" customFormat="1" ht="12.75">
      <c r="A284" s="231"/>
      <c r="B284" s="231"/>
      <c r="C284" s="171">
        <v>4270</v>
      </c>
      <c r="D284" s="223" t="s">
        <v>271</v>
      </c>
      <c r="E284" s="220">
        <v>7000</v>
      </c>
      <c r="F284" s="220">
        <v>7000</v>
      </c>
      <c r="G284" s="220"/>
      <c r="H284" s="58"/>
    </row>
    <row r="285" spans="1:8" s="24" customFormat="1" ht="12.75">
      <c r="A285" s="231"/>
      <c r="B285" s="231"/>
      <c r="C285" s="171">
        <v>4280</v>
      </c>
      <c r="D285" s="223" t="s">
        <v>272</v>
      </c>
      <c r="E285" s="220">
        <v>7100</v>
      </c>
      <c r="F285" s="220">
        <v>7100</v>
      </c>
      <c r="G285" s="220"/>
      <c r="H285" s="58"/>
    </row>
    <row r="286" spans="1:8" s="24" customFormat="1" ht="12.75">
      <c r="A286" s="231"/>
      <c r="B286" s="231"/>
      <c r="C286" s="171">
        <v>4300</v>
      </c>
      <c r="D286" s="223" t="s">
        <v>263</v>
      </c>
      <c r="E286" s="220">
        <v>203505</v>
      </c>
      <c r="F286" s="220">
        <v>203505</v>
      </c>
      <c r="G286" s="220"/>
      <c r="H286" s="58"/>
    </row>
    <row r="287" spans="1:8" s="24" customFormat="1" ht="12.75">
      <c r="A287" s="231"/>
      <c r="B287" s="231"/>
      <c r="C287" s="171">
        <v>4307</v>
      </c>
      <c r="D287" s="223" t="s">
        <v>263</v>
      </c>
      <c r="E287" s="220">
        <v>78040</v>
      </c>
      <c r="F287" s="220">
        <v>78040</v>
      </c>
      <c r="G287" s="220"/>
      <c r="H287" s="58"/>
    </row>
    <row r="288" spans="1:8" s="24" customFormat="1" ht="12.75">
      <c r="A288" s="231"/>
      <c r="B288" s="231"/>
      <c r="C288" s="171">
        <v>4309</v>
      </c>
      <c r="D288" s="223" t="s">
        <v>263</v>
      </c>
      <c r="E288" s="220">
        <v>984</v>
      </c>
      <c r="F288" s="220">
        <v>984</v>
      </c>
      <c r="G288" s="220"/>
      <c r="H288" s="58"/>
    </row>
    <row r="289" spans="1:8" s="24" customFormat="1" ht="12.75">
      <c r="A289" s="231"/>
      <c r="B289" s="231"/>
      <c r="C289" s="171">
        <v>4350</v>
      </c>
      <c r="D289" s="223" t="s">
        <v>376</v>
      </c>
      <c r="E289" s="220">
        <v>18867</v>
      </c>
      <c r="F289" s="220">
        <v>18867</v>
      </c>
      <c r="G289" s="220"/>
      <c r="H289" s="58"/>
    </row>
    <row r="290" spans="1:8" s="24" customFormat="1" ht="38.25">
      <c r="A290" s="231"/>
      <c r="B290" s="231"/>
      <c r="C290" s="171">
        <v>4360</v>
      </c>
      <c r="D290" s="223" t="s">
        <v>483</v>
      </c>
      <c r="E290" s="220">
        <v>2196</v>
      </c>
      <c r="F290" s="220">
        <v>2196</v>
      </c>
      <c r="G290" s="220"/>
      <c r="H290" s="58"/>
    </row>
    <row r="291" spans="1:8" s="24" customFormat="1" ht="38.25">
      <c r="A291" s="231"/>
      <c r="B291" s="231"/>
      <c r="C291" s="171">
        <v>4370</v>
      </c>
      <c r="D291" s="223" t="s">
        <v>484</v>
      </c>
      <c r="E291" s="220">
        <v>12343</v>
      </c>
      <c r="F291" s="220">
        <v>12343</v>
      </c>
      <c r="G291" s="220"/>
      <c r="H291" s="58"/>
    </row>
    <row r="292" spans="1:8" s="24" customFormat="1" ht="38.25">
      <c r="A292" s="231"/>
      <c r="B292" s="231"/>
      <c r="C292" s="171">
        <v>4377</v>
      </c>
      <c r="D292" s="223" t="s">
        <v>484</v>
      </c>
      <c r="E292" s="220">
        <v>392</v>
      </c>
      <c r="F292" s="220">
        <v>392</v>
      </c>
      <c r="G292" s="220"/>
      <c r="H292" s="58"/>
    </row>
    <row r="293" spans="1:8" s="24" customFormat="1" ht="38.25">
      <c r="A293" s="231"/>
      <c r="B293" s="231"/>
      <c r="C293" s="171">
        <v>4379</v>
      </c>
      <c r="D293" s="223" t="s">
        <v>484</v>
      </c>
      <c r="E293" s="220">
        <v>4</v>
      </c>
      <c r="F293" s="220">
        <v>4</v>
      </c>
      <c r="G293" s="220"/>
      <c r="H293" s="58"/>
    </row>
    <row r="294" spans="1:8" s="24" customFormat="1" ht="12.75">
      <c r="A294" s="231"/>
      <c r="B294" s="231"/>
      <c r="C294" s="171">
        <v>4410</v>
      </c>
      <c r="D294" s="223" t="s">
        <v>264</v>
      </c>
      <c r="E294" s="220">
        <v>6800</v>
      </c>
      <c r="F294" s="220">
        <v>6800</v>
      </c>
      <c r="G294" s="220"/>
      <c r="H294" s="58"/>
    </row>
    <row r="295" spans="1:8" s="24" customFormat="1" ht="12.75">
      <c r="A295" s="231"/>
      <c r="B295" s="231"/>
      <c r="C295" s="171">
        <v>4430</v>
      </c>
      <c r="D295" s="223" t="s">
        <v>274</v>
      </c>
      <c r="E295" s="220">
        <v>15171</v>
      </c>
      <c r="F295" s="220">
        <v>15171</v>
      </c>
      <c r="G295" s="220"/>
      <c r="H295" s="58"/>
    </row>
    <row r="296" spans="1:8" s="24" customFormat="1" ht="12.75">
      <c r="A296" s="231"/>
      <c r="B296" s="231"/>
      <c r="C296" s="171">
        <v>4440</v>
      </c>
      <c r="D296" s="223" t="s">
        <v>265</v>
      </c>
      <c r="E296" s="220">
        <v>531171</v>
      </c>
      <c r="F296" s="220">
        <v>531171</v>
      </c>
      <c r="G296" s="220"/>
      <c r="H296" s="58"/>
    </row>
    <row r="297" spans="1:8" s="24" customFormat="1" ht="25.5">
      <c r="A297" s="231"/>
      <c r="B297" s="231"/>
      <c r="C297" s="171">
        <v>4700</v>
      </c>
      <c r="D297" s="223" t="s">
        <v>382</v>
      </c>
      <c r="E297" s="220">
        <v>10060</v>
      </c>
      <c r="F297" s="220">
        <v>10060</v>
      </c>
      <c r="G297" s="220"/>
      <c r="H297" s="58"/>
    </row>
    <row r="298" spans="1:8" s="24" customFormat="1" ht="30.75" customHeight="1">
      <c r="A298" s="231"/>
      <c r="B298" s="231" t="s">
        <v>364</v>
      </c>
      <c r="C298" s="171"/>
      <c r="D298" s="223" t="s">
        <v>367</v>
      </c>
      <c r="E298" s="220">
        <f>SUM(E299:E305)</f>
        <v>666388</v>
      </c>
      <c r="F298" s="220">
        <f>SUM(F299:F305)</f>
        <v>666388</v>
      </c>
      <c r="G298" s="220"/>
      <c r="H298" s="58"/>
    </row>
    <row r="299" spans="1:8" s="24" customFormat="1" ht="17.25" customHeight="1">
      <c r="A299" s="231"/>
      <c r="B299" s="231"/>
      <c r="C299" s="171">
        <v>3020</v>
      </c>
      <c r="D299" s="223" t="s">
        <v>464</v>
      </c>
      <c r="E299" s="220">
        <v>26738</v>
      </c>
      <c r="F299" s="220">
        <v>26738</v>
      </c>
      <c r="G299" s="220"/>
      <c r="H299" s="58"/>
    </row>
    <row r="300" spans="1:8" s="24" customFormat="1" ht="12.75">
      <c r="A300" s="231"/>
      <c r="B300" s="231"/>
      <c r="C300" s="171">
        <v>4010</v>
      </c>
      <c r="D300" s="223" t="s">
        <v>257</v>
      </c>
      <c r="E300" s="220">
        <v>475448</v>
      </c>
      <c r="F300" s="220">
        <v>475448</v>
      </c>
      <c r="G300" s="220"/>
      <c r="H300" s="58"/>
    </row>
    <row r="301" spans="1:8" s="24" customFormat="1" ht="12.75">
      <c r="A301" s="231"/>
      <c r="B301" s="231"/>
      <c r="C301" s="171">
        <v>4040</v>
      </c>
      <c r="D301" s="223" t="s">
        <v>258</v>
      </c>
      <c r="E301" s="220">
        <v>36200</v>
      </c>
      <c r="F301" s="220">
        <v>36200</v>
      </c>
      <c r="G301" s="220"/>
      <c r="H301" s="58"/>
    </row>
    <row r="302" spans="1:8" s="24" customFormat="1" ht="12.75">
      <c r="A302" s="231"/>
      <c r="B302" s="231"/>
      <c r="C302" s="171">
        <v>4110</v>
      </c>
      <c r="D302" s="223" t="s">
        <v>277</v>
      </c>
      <c r="E302" s="220">
        <v>92602</v>
      </c>
      <c r="F302" s="220">
        <v>92602</v>
      </c>
      <c r="G302" s="220"/>
      <c r="H302" s="58"/>
    </row>
    <row r="303" spans="1:8" s="24" customFormat="1" ht="12.75">
      <c r="A303" s="231"/>
      <c r="B303" s="231"/>
      <c r="C303" s="171">
        <v>4120</v>
      </c>
      <c r="D303" s="223" t="s">
        <v>260</v>
      </c>
      <c r="E303" s="220">
        <v>13129</v>
      </c>
      <c r="F303" s="220">
        <v>13129</v>
      </c>
      <c r="G303" s="220"/>
      <c r="H303" s="58"/>
    </row>
    <row r="304" spans="1:8" s="24" customFormat="1" ht="12.75">
      <c r="A304" s="231"/>
      <c r="B304" s="231"/>
      <c r="C304" s="171">
        <v>4210</v>
      </c>
      <c r="D304" s="223" t="s">
        <v>262</v>
      </c>
      <c r="E304" s="220">
        <v>4000</v>
      </c>
      <c r="F304" s="220">
        <v>4000</v>
      </c>
      <c r="G304" s="220"/>
      <c r="H304" s="58"/>
    </row>
    <row r="305" spans="1:8" s="24" customFormat="1" ht="12.75">
      <c r="A305" s="231"/>
      <c r="B305" s="231"/>
      <c r="C305" s="171">
        <v>4440</v>
      </c>
      <c r="D305" s="223" t="s">
        <v>265</v>
      </c>
      <c r="E305" s="220">
        <v>18271</v>
      </c>
      <c r="F305" s="220">
        <v>18271</v>
      </c>
      <c r="G305" s="220"/>
      <c r="H305" s="58"/>
    </row>
    <row r="306" spans="1:8" s="24" customFormat="1" ht="29.25" customHeight="1">
      <c r="A306" s="231"/>
      <c r="B306" s="231" t="s">
        <v>184</v>
      </c>
      <c r="C306" s="171"/>
      <c r="D306" s="223" t="s">
        <v>446</v>
      </c>
      <c r="E306" s="220">
        <f>SUM(E307:E313)</f>
        <v>54457</v>
      </c>
      <c r="F306" s="220">
        <f>SUM(F307:F313)</f>
        <v>54457</v>
      </c>
      <c r="G306" s="220"/>
      <c r="H306" s="58"/>
    </row>
    <row r="307" spans="1:8" s="24" customFormat="1" ht="12.75">
      <c r="A307" s="231"/>
      <c r="B307" s="231"/>
      <c r="C307" s="171">
        <v>4010</v>
      </c>
      <c r="D307" s="223" t="s">
        <v>257</v>
      </c>
      <c r="E307" s="220">
        <v>29260</v>
      </c>
      <c r="F307" s="220">
        <v>29260</v>
      </c>
      <c r="G307" s="220"/>
      <c r="H307" s="58"/>
    </row>
    <row r="308" spans="1:8" s="24" customFormat="1" ht="12.75">
      <c r="A308" s="231"/>
      <c r="B308" s="231"/>
      <c r="C308" s="171">
        <v>4040</v>
      </c>
      <c r="D308" s="223" t="s">
        <v>258</v>
      </c>
      <c r="E308" s="220">
        <v>2432</v>
      </c>
      <c r="F308" s="220">
        <v>2432</v>
      </c>
      <c r="G308" s="220"/>
      <c r="H308" s="58"/>
    </row>
    <row r="309" spans="1:8" s="24" customFormat="1" ht="12.75">
      <c r="A309" s="231"/>
      <c r="B309" s="231"/>
      <c r="C309" s="171">
        <v>4110</v>
      </c>
      <c r="D309" s="223" t="s">
        <v>277</v>
      </c>
      <c r="E309" s="220">
        <v>5448</v>
      </c>
      <c r="F309" s="220">
        <v>5448</v>
      </c>
      <c r="G309" s="220"/>
      <c r="H309" s="58"/>
    </row>
    <row r="310" spans="1:8" s="24" customFormat="1" ht="12.75">
      <c r="A310" s="231"/>
      <c r="B310" s="231"/>
      <c r="C310" s="171">
        <v>4120</v>
      </c>
      <c r="D310" s="223" t="s">
        <v>260</v>
      </c>
      <c r="E310" s="220">
        <v>777</v>
      </c>
      <c r="F310" s="220">
        <v>777</v>
      </c>
      <c r="G310" s="220"/>
      <c r="H310" s="58"/>
    </row>
    <row r="311" spans="1:8" s="24" customFormat="1" ht="12.75">
      <c r="A311" s="231"/>
      <c r="B311" s="231"/>
      <c r="C311" s="171">
        <v>4210</v>
      </c>
      <c r="D311" s="223" t="s">
        <v>262</v>
      </c>
      <c r="E311" s="220">
        <v>10000</v>
      </c>
      <c r="F311" s="220">
        <v>10000</v>
      </c>
      <c r="G311" s="220"/>
      <c r="H311" s="58"/>
    </row>
    <row r="312" spans="1:8" s="24" customFormat="1" ht="12.75">
      <c r="A312" s="231"/>
      <c r="B312" s="231"/>
      <c r="C312" s="171">
        <v>4300</v>
      </c>
      <c r="D312" s="223" t="s">
        <v>263</v>
      </c>
      <c r="E312" s="220">
        <v>5000</v>
      </c>
      <c r="F312" s="220">
        <v>5000</v>
      </c>
      <c r="G312" s="220"/>
      <c r="H312" s="58"/>
    </row>
    <row r="313" spans="1:8" s="24" customFormat="1" ht="12.75">
      <c r="A313" s="231"/>
      <c r="B313" s="231"/>
      <c r="C313" s="171">
        <v>4440</v>
      </c>
      <c r="D313" s="223" t="s">
        <v>265</v>
      </c>
      <c r="E313" s="220">
        <v>1540</v>
      </c>
      <c r="F313" s="220">
        <v>1540</v>
      </c>
      <c r="G313" s="220"/>
      <c r="H313" s="58"/>
    </row>
    <row r="314" spans="1:8" s="24" customFormat="1" ht="30" customHeight="1">
      <c r="A314" s="231"/>
      <c r="B314" s="231" t="s">
        <v>185</v>
      </c>
      <c r="C314" s="171"/>
      <c r="D314" s="223" t="s">
        <v>228</v>
      </c>
      <c r="E314" s="220">
        <f>SUM(E315:E320)</f>
        <v>184396</v>
      </c>
      <c r="F314" s="220">
        <f>SUM(F315:F320)</f>
        <v>184396</v>
      </c>
      <c r="G314" s="220"/>
      <c r="H314" s="58"/>
    </row>
    <row r="315" spans="1:8" s="24" customFormat="1" ht="12.75">
      <c r="A315" s="231"/>
      <c r="B315" s="231"/>
      <c r="C315" s="171">
        <v>4010</v>
      </c>
      <c r="D315" s="223" t="s">
        <v>257</v>
      </c>
      <c r="E315" s="220">
        <v>12559</v>
      </c>
      <c r="F315" s="220">
        <v>12559</v>
      </c>
      <c r="G315" s="220"/>
      <c r="H315" s="58"/>
    </row>
    <row r="316" spans="1:8" s="24" customFormat="1" ht="12.75">
      <c r="A316" s="231"/>
      <c r="B316" s="231"/>
      <c r="C316" s="171">
        <v>4040</v>
      </c>
      <c r="D316" s="223" t="s">
        <v>258</v>
      </c>
      <c r="E316" s="220">
        <v>1038</v>
      </c>
      <c r="F316" s="220">
        <v>1038</v>
      </c>
      <c r="G316" s="220"/>
      <c r="H316" s="58"/>
    </row>
    <row r="317" spans="1:8" s="24" customFormat="1" ht="12.75">
      <c r="A317" s="231"/>
      <c r="B317" s="231"/>
      <c r="C317" s="171">
        <v>4110</v>
      </c>
      <c r="D317" s="223" t="s">
        <v>277</v>
      </c>
      <c r="E317" s="220">
        <v>2337</v>
      </c>
      <c r="F317" s="220">
        <v>2337</v>
      </c>
      <c r="G317" s="220"/>
      <c r="H317" s="58"/>
    </row>
    <row r="318" spans="1:8" s="24" customFormat="1" ht="12.75">
      <c r="A318" s="231"/>
      <c r="B318" s="231"/>
      <c r="C318" s="171">
        <v>4120</v>
      </c>
      <c r="D318" s="223" t="s">
        <v>260</v>
      </c>
      <c r="E318" s="220">
        <v>333</v>
      </c>
      <c r="F318" s="220">
        <v>333</v>
      </c>
      <c r="G318" s="220"/>
      <c r="H318" s="58"/>
    </row>
    <row r="319" spans="1:8" s="24" customFormat="1" ht="12.75">
      <c r="A319" s="231"/>
      <c r="B319" s="231"/>
      <c r="C319" s="171">
        <v>4300</v>
      </c>
      <c r="D319" s="223" t="s">
        <v>263</v>
      </c>
      <c r="E319" s="220">
        <v>30000</v>
      </c>
      <c r="F319" s="220">
        <v>30000</v>
      </c>
      <c r="G319" s="220"/>
      <c r="H319" s="58"/>
    </row>
    <row r="320" spans="1:8" s="24" customFormat="1" ht="25.5">
      <c r="A320" s="231"/>
      <c r="B320" s="231"/>
      <c r="C320" s="171">
        <v>4700</v>
      </c>
      <c r="D320" s="223" t="s">
        <v>382</v>
      </c>
      <c r="E320" s="220">
        <v>138129</v>
      </c>
      <c r="F320" s="220">
        <v>138129</v>
      </c>
      <c r="G320" s="220"/>
      <c r="H320" s="58"/>
    </row>
    <row r="321" spans="1:8" s="24" customFormat="1" ht="27" customHeight="1">
      <c r="A321" s="231"/>
      <c r="B321" s="231" t="s">
        <v>186</v>
      </c>
      <c r="C321" s="171"/>
      <c r="D321" s="223" t="s">
        <v>229</v>
      </c>
      <c r="E321" s="220">
        <f>SUM(E322:E328)</f>
        <v>2405510</v>
      </c>
      <c r="F321" s="220">
        <f>SUM(F322:F328)</f>
        <v>2405510</v>
      </c>
      <c r="G321" s="220"/>
      <c r="H321" s="58"/>
    </row>
    <row r="322" spans="1:8" s="24" customFormat="1" ht="14.25" customHeight="1">
      <c r="A322" s="231"/>
      <c r="B322" s="231"/>
      <c r="C322" s="171">
        <v>3020</v>
      </c>
      <c r="D322" s="223" t="s">
        <v>464</v>
      </c>
      <c r="E322" s="220">
        <v>50439</v>
      </c>
      <c r="F322" s="220">
        <v>50439</v>
      </c>
      <c r="G322" s="220"/>
      <c r="H322" s="58"/>
    </row>
    <row r="323" spans="1:8" s="24" customFormat="1" ht="12.75">
      <c r="A323" s="231"/>
      <c r="B323" s="231"/>
      <c r="C323" s="171">
        <v>4010</v>
      </c>
      <c r="D323" s="223" t="s">
        <v>257</v>
      </c>
      <c r="E323" s="220">
        <v>1022519</v>
      </c>
      <c r="F323" s="220">
        <v>1022519</v>
      </c>
      <c r="G323" s="220"/>
      <c r="H323" s="58"/>
    </row>
    <row r="324" spans="1:8" s="24" customFormat="1" ht="12.75">
      <c r="A324" s="231"/>
      <c r="B324" s="231"/>
      <c r="C324" s="171">
        <v>4110</v>
      </c>
      <c r="D324" s="223" t="s">
        <v>277</v>
      </c>
      <c r="E324" s="220">
        <v>48187</v>
      </c>
      <c r="F324" s="220">
        <v>48187</v>
      </c>
      <c r="G324" s="220"/>
      <c r="H324" s="58"/>
    </row>
    <row r="325" spans="1:8" s="24" customFormat="1" ht="12.75">
      <c r="A325" s="231"/>
      <c r="B325" s="231"/>
      <c r="C325" s="171">
        <v>4120</v>
      </c>
      <c r="D325" s="223" t="s">
        <v>260</v>
      </c>
      <c r="E325" s="220">
        <v>6868</v>
      </c>
      <c r="F325" s="220">
        <v>6868</v>
      </c>
      <c r="G325" s="220"/>
      <c r="H325" s="58"/>
    </row>
    <row r="326" spans="1:8" s="24" customFormat="1" ht="12.75">
      <c r="A326" s="231"/>
      <c r="B326" s="231"/>
      <c r="C326" s="171">
        <v>4210</v>
      </c>
      <c r="D326" s="223" t="s">
        <v>262</v>
      </c>
      <c r="E326" s="220">
        <v>1000000</v>
      </c>
      <c r="F326" s="220">
        <v>1000000</v>
      </c>
      <c r="G326" s="220"/>
      <c r="H326" s="58"/>
    </row>
    <row r="327" spans="1:8" s="24" customFormat="1" ht="12.75">
      <c r="A327" s="231"/>
      <c r="B327" s="231"/>
      <c r="C327" s="171">
        <v>4270</v>
      </c>
      <c r="D327" s="223" t="s">
        <v>271</v>
      </c>
      <c r="E327" s="220">
        <v>35277</v>
      </c>
      <c r="F327" s="220">
        <v>35277</v>
      </c>
      <c r="G327" s="220"/>
      <c r="H327" s="58"/>
    </row>
    <row r="328" spans="1:8" s="24" customFormat="1" ht="12.75">
      <c r="A328" s="231"/>
      <c r="B328" s="231"/>
      <c r="C328" s="171">
        <v>4440</v>
      </c>
      <c r="D328" s="223" t="s">
        <v>265</v>
      </c>
      <c r="E328" s="220">
        <v>242220</v>
      </c>
      <c r="F328" s="220">
        <v>242220</v>
      </c>
      <c r="G328" s="220"/>
      <c r="H328" s="58"/>
    </row>
    <row r="329" spans="1:8" s="326" customFormat="1" ht="20.25" customHeight="1">
      <c r="A329" s="246" t="s">
        <v>187</v>
      </c>
      <c r="B329" s="246"/>
      <c r="C329" s="271"/>
      <c r="D329" s="252" t="s">
        <v>230</v>
      </c>
      <c r="E329" s="244">
        <f>SUM(E330:E333)/2</f>
        <v>2751000</v>
      </c>
      <c r="F329" s="244">
        <f>SUM(F330:F333)/2</f>
        <v>2751000</v>
      </c>
      <c r="G329" s="244"/>
      <c r="H329" s="58"/>
    </row>
    <row r="330" spans="1:7" s="58" customFormat="1" ht="27.75" customHeight="1">
      <c r="A330" s="231"/>
      <c r="B330" s="231" t="s">
        <v>189</v>
      </c>
      <c r="C330" s="171"/>
      <c r="D330" s="223" t="s">
        <v>231</v>
      </c>
      <c r="E330" s="220">
        <f>E331</f>
        <v>40000</v>
      </c>
      <c r="F330" s="220">
        <f>F331</f>
        <v>40000</v>
      </c>
      <c r="G330" s="220"/>
    </row>
    <row r="331" spans="1:7" s="58" customFormat="1" ht="41.25" customHeight="1">
      <c r="A331" s="231"/>
      <c r="B331" s="231"/>
      <c r="C331" s="171">
        <v>2820</v>
      </c>
      <c r="D331" s="223" t="s">
        <v>469</v>
      </c>
      <c r="E331" s="220">
        <v>40000</v>
      </c>
      <c r="F331" s="220">
        <v>40000</v>
      </c>
      <c r="G331" s="220"/>
    </row>
    <row r="332" spans="1:7" s="58" customFormat="1" ht="42.75" customHeight="1">
      <c r="A332" s="231"/>
      <c r="B332" s="231" t="s">
        <v>188</v>
      </c>
      <c r="C332" s="171"/>
      <c r="D332" s="223" t="s">
        <v>559</v>
      </c>
      <c r="E332" s="220">
        <f>E333</f>
        <v>2711000</v>
      </c>
      <c r="F332" s="220">
        <f>F333</f>
        <v>2711000</v>
      </c>
      <c r="G332" s="220"/>
    </row>
    <row r="333" spans="1:7" s="58" customFormat="1" ht="15.75" customHeight="1">
      <c r="A333" s="231"/>
      <c r="B333" s="231"/>
      <c r="C333" s="171">
        <v>4130</v>
      </c>
      <c r="D333" s="223" t="s">
        <v>261</v>
      </c>
      <c r="E333" s="220">
        <v>2711000</v>
      </c>
      <c r="F333" s="220">
        <v>2711000</v>
      </c>
      <c r="G333" s="220"/>
    </row>
    <row r="334" spans="1:8" s="326" customFormat="1" ht="19.5" customHeight="1">
      <c r="A334" s="246" t="s">
        <v>190</v>
      </c>
      <c r="B334" s="246"/>
      <c r="C334" s="271"/>
      <c r="D334" s="252" t="s">
        <v>233</v>
      </c>
      <c r="E334" s="244">
        <f>SUM(E335:E414)/2</f>
        <v>8920024</v>
      </c>
      <c r="F334" s="244">
        <f>SUM(F335:F414)/2</f>
        <v>8910024</v>
      </c>
      <c r="G334" s="244">
        <f>SUM(G335:G414)/2</f>
        <v>10000</v>
      </c>
      <c r="H334" s="58"/>
    </row>
    <row r="335" spans="1:7" s="58" customFormat="1" ht="30.75" customHeight="1">
      <c r="A335" s="231"/>
      <c r="B335" s="231" t="s">
        <v>191</v>
      </c>
      <c r="C335" s="171"/>
      <c r="D335" s="223" t="s">
        <v>234</v>
      </c>
      <c r="E335" s="220">
        <f>SUM(E336:E356)</f>
        <v>2301330</v>
      </c>
      <c r="F335" s="220">
        <f>SUM(F336:F356)</f>
        <v>2291330</v>
      </c>
      <c r="G335" s="220">
        <f>SUM(G336:G356)</f>
        <v>10000</v>
      </c>
    </row>
    <row r="336" spans="1:7" s="58" customFormat="1" ht="38.25">
      <c r="A336" s="231"/>
      <c r="B336" s="231"/>
      <c r="C336" s="171">
        <v>2320</v>
      </c>
      <c r="D336" s="223" t="s">
        <v>287</v>
      </c>
      <c r="E336" s="220">
        <v>112706</v>
      </c>
      <c r="F336" s="220">
        <v>112706</v>
      </c>
      <c r="G336" s="220"/>
    </row>
    <row r="337" spans="1:7" s="58" customFormat="1" ht="16.5" customHeight="1">
      <c r="A337" s="231"/>
      <c r="B337" s="231"/>
      <c r="C337" s="171">
        <v>3020</v>
      </c>
      <c r="D337" s="223" t="s">
        <v>464</v>
      </c>
      <c r="E337" s="220">
        <v>5500</v>
      </c>
      <c r="F337" s="220">
        <v>5500</v>
      </c>
      <c r="G337" s="220"/>
    </row>
    <row r="338" spans="1:7" s="58" customFormat="1" ht="18" customHeight="1">
      <c r="A338" s="231"/>
      <c r="B338" s="231"/>
      <c r="C338" s="171">
        <v>3110</v>
      </c>
      <c r="D338" s="223" t="s">
        <v>288</v>
      </c>
      <c r="E338" s="220">
        <v>126959</v>
      </c>
      <c r="F338" s="220">
        <v>126959</v>
      </c>
      <c r="G338" s="220"/>
    </row>
    <row r="339" spans="1:7" s="58" customFormat="1" ht="12.75">
      <c r="A339" s="231"/>
      <c r="B339" s="231"/>
      <c r="C339" s="171">
        <v>4010</v>
      </c>
      <c r="D339" s="223" t="s">
        <v>257</v>
      </c>
      <c r="E339" s="220">
        <v>1191350</v>
      </c>
      <c r="F339" s="220">
        <v>1191350</v>
      </c>
      <c r="G339" s="220"/>
    </row>
    <row r="340" spans="1:7" s="58" customFormat="1" ht="12.75">
      <c r="A340" s="231"/>
      <c r="B340" s="231"/>
      <c r="C340" s="171">
        <v>4040</v>
      </c>
      <c r="D340" s="223" t="s">
        <v>258</v>
      </c>
      <c r="E340" s="220">
        <v>98000</v>
      </c>
      <c r="F340" s="220">
        <v>98000</v>
      </c>
      <c r="G340" s="220"/>
    </row>
    <row r="341" spans="1:7" s="58" customFormat="1" ht="12.75">
      <c r="A341" s="231"/>
      <c r="B341" s="231"/>
      <c r="C341" s="171">
        <v>4110</v>
      </c>
      <c r="D341" s="223" t="s">
        <v>277</v>
      </c>
      <c r="E341" s="220">
        <v>222026</v>
      </c>
      <c r="F341" s="220">
        <v>222026</v>
      </c>
      <c r="G341" s="220"/>
    </row>
    <row r="342" spans="1:7" s="58" customFormat="1" ht="14.25" customHeight="1">
      <c r="A342" s="231"/>
      <c r="B342" s="231"/>
      <c r="C342" s="171">
        <v>4120</v>
      </c>
      <c r="D342" s="223" t="s">
        <v>260</v>
      </c>
      <c r="E342" s="220">
        <v>31589</v>
      </c>
      <c r="F342" s="220">
        <v>31589</v>
      </c>
      <c r="G342" s="220"/>
    </row>
    <row r="343" spans="1:8" s="24" customFormat="1" ht="12.75">
      <c r="A343" s="231"/>
      <c r="B343" s="231"/>
      <c r="C343" s="171">
        <v>4170</v>
      </c>
      <c r="D343" s="223" t="s">
        <v>269</v>
      </c>
      <c r="E343" s="220">
        <v>9000</v>
      </c>
      <c r="F343" s="220">
        <v>9000</v>
      </c>
      <c r="G343" s="220"/>
      <c r="H343" s="58"/>
    </row>
    <row r="344" spans="1:8" s="24" customFormat="1" ht="12.75">
      <c r="A344" s="231"/>
      <c r="B344" s="231"/>
      <c r="C344" s="171">
        <v>4210</v>
      </c>
      <c r="D344" s="223" t="s">
        <v>262</v>
      </c>
      <c r="E344" s="220">
        <v>164000</v>
      </c>
      <c r="F344" s="220">
        <v>164000</v>
      </c>
      <c r="G344" s="220"/>
      <c r="H344" s="58"/>
    </row>
    <row r="345" spans="1:8" s="24" customFormat="1" ht="12.75" customHeight="1">
      <c r="A345" s="231"/>
      <c r="B345" s="231"/>
      <c r="C345" s="171">
        <v>4220</v>
      </c>
      <c r="D345" s="223" t="s">
        <v>281</v>
      </c>
      <c r="E345" s="220">
        <v>109200</v>
      </c>
      <c r="F345" s="220">
        <v>109200</v>
      </c>
      <c r="G345" s="220"/>
      <c r="H345" s="58"/>
    </row>
    <row r="346" spans="1:8" s="24" customFormat="1" ht="27.75" customHeight="1">
      <c r="A346" s="231"/>
      <c r="B346" s="231"/>
      <c r="C346" s="171">
        <v>4230</v>
      </c>
      <c r="D346" s="223" t="s">
        <v>485</v>
      </c>
      <c r="E346" s="220">
        <v>6000</v>
      </c>
      <c r="F346" s="220">
        <v>6000</v>
      </c>
      <c r="G346" s="220"/>
      <c r="H346" s="58"/>
    </row>
    <row r="347" spans="1:8" s="24" customFormat="1" ht="25.5">
      <c r="A347" s="231"/>
      <c r="B347" s="231"/>
      <c r="C347" s="171">
        <v>4240</v>
      </c>
      <c r="D347" s="223" t="s">
        <v>470</v>
      </c>
      <c r="E347" s="220">
        <v>12000</v>
      </c>
      <c r="F347" s="220">
        <v>12000</v>
      </c>
      <c r="G347" s="220"/>
      <c r="H347" s="58"/>
    </row>
    <row r="348" spans="1:8" s="24" customFormat="1" ht="12.75">
      <c r="A348" s="231"/>
      <c r="B348" s="231"/>
      <c r="C348" s="171">
        <v>4260</v>
      </c>
      <c r="D348" s="223" t="s">
        <v>270</v>
      </c>
      <c r="E348" s="220">
        <v>42000</v>
      </c>
      <c r="F348" s="220">
        <v>42000</v>
      </c>
      <c r="G348" s="220"/>
      <c r="H348" s="58"/>
    </row>
    <row r="349" spans="1:8" s="24" customFormat="1" ht="12.75">
      <c r="A349" s="231"/>
      <c r="B349" s="231"/>
      <c r="C349" s="171">
        <v>4270</v>
      </c>
      <c r="D349" s="223" t="s">
        <v>271</v>
      </c>
      <c r="E349" s="220">
        <v>28000</v>
      </c>
      <c r="F349" s="220">
        <v>28000</v>
      </c>
      <c r="G349" s="220"/>
      <c r="H349" s="58"/>
    </row>
    <row r="350" spans="1:8" s="24" customFormat="1" ht="12.75">
      <c r="A350" s="231"/>
      <c r="B350" s="231"/>
      <c r="C350" s="171">
        <v>4300</v>
      </c>
      <c r="D350" s="223" t="s">
        <v>263</v>
      </c>
      <c r="E350" s="220">
        <v>83000</v>
      </c>
      <c r="F350" s="220">
        <v>83000</v>
      </c>
      <c r="G350" s="220"/>
      <c r="H350" s="58"/>
    </row>
    <row r="351" spans="1:8" s="24" customFormat="1" ht="12.75">
      <c r="A351" s="231"/>
      <c r="B351" s="231"/>
      <c r="C351" s="171">
        <v>4350</v>
      </c>
      <c r="D351" s="223" t="s">
        <v>583</v>
      </c>
      <c r="E351" s="220">
        <v>3000</v>
      </c>
      <c r="F351" s="220">
        <v>3000</v>
      </c>
      <c r="G351" s="220"/>
      <c r="H351" s="58"/>
    </row>
    <row r="352" spans="1:8" s="24" customFormat="1" ht="15.75" customHeight="1">
      <c r="A352" s="231"/>
      <c r="B352" s="231"/>
      <c r="C352" s="171">
        <v>4410</v>
      </c>
      <c r="D352" s="223" t="s">
        <v>264</v>
      </c>
      <c r="E352" s="220">
        <v>3000</v>
      </c>
      <c r="F352" s="220">
        <v>3000</v>
      </c>
      <c r="G352" s="220"/>
      <c r="H352" s="58"/>
    </row>
    <row r="353" spans="1:8" s="24" customFormat="1" ht="12.75">
      <c r="A353" s="231"/>
      <c r="B353" s="231"/>
      <c r="C353" s="171">
        <v>4430</v>
      </c>
      <c r="D353" s="223" t="s">
        <v>274</v>
      </c>
      <c r="E353" s="220">
        <v>8000</v>
      </c>
      <c r="F353" s="220">
        <v>8000</v>
      </c>
      <c r="G353" s="220"/>
      <c r="H353" s="58"/>
    </row>
    <row r="354" spans="1:8" s="24" customFormat="1" ht="15" customHeight="1">
      <c r="A354" s="231"/>
      <c r="B354" s="231"/>
      <c r="C354" s="171">
        <v>4440</v>
      </c>
      <c r="D354" s="223" t="s">
        <v>265</v>
      </c>
      <c r="E354" s="220">
        <v>33000</v>
      </c>
      <c r="F354" s="220">
        <v>33000</v>
      </c>
      <c r="G354" s="220"/>
      <c r="H354" s="58"/>
    </row>
    <row r="355" spans="1:8" s="24" customFormat="1" ht="30.75" customHeight="1">
      <c r="A355" s="231"/>
      <c r="B355" s="231"/>
      <c r="C355" s="171">
        <v>4700</v>
      </c>
      <c r="D355" s="223" t="s">
        <v>382</v>
      </c>
      <c r="E355" s="220">
        <v>3000</v>
      </c>
      <c r="F355" s="220">
        <v>3000</v>
      </c>
      <c r="G355" s="220"/>
      <c r="H355" s="58"/>
    </row>
    <row r="356" spans="1:8" s="24" customFormat="1" ht="30.75" customHeight="1">
      <c r="A356" s="231"/>
      <c r="B356" s="231"/>
      <c r="C356" s="171">
        <v>6060</v>
      </c>
      <c r="D356" s="223" t="s">
        <v>471</v>
      </c>
      <c r="E356" s="220">
        <v>10000</v>
      </c>
      <c r="F356" s="220"/>
      <c r="G356" s="220">
        <v>10000</v>
      </c>
      <c r="H356" s="58"/>
    </row>
    <row r="357" spans="1:8" s="24" customFormat="1" ht="30.75" customHeight="1">
      <c r="A357" s="231"/>
      <c r="B357" s="231" t="s">
        <v>192</v>
      </c>
      <c r="C357" s="171"/>
      <c r="D357" s="223" t="s">
        <v>235</v>
      </c>
      <c r="E357" s="220">
        <f>SUM(E358:E378)</f>
        <v>3853389</v>
      </c>
      <c r="F357" s="220">
        <f>SUM(F358:F378)</f>
        <v>3853389</v>
      </c>
      <c r="G357" s="220"/>
      <c r="H357" s="58"/>
    </row>
    <row r="358" spans="1:8" s="24" customFormat="1" ht="15.75" customHeight="1">
      <c r="A358" s="231"/>
      <c r="B358" s="231"/>
      <c r="C358" s="171">
        <v>3020</v>
      </c>
      <c r="D358" s="223" t="s">
        <v>464</v>
      </c>
      <c r="E358" s="220">
        <v>15000</v>
      </c>
      <c r="F358" s="220">
        <v>15000</v>
      </c>
      <c r="G358" s="220"/>
      <c r="H358" s="58"/>
    </row>
    <row r="359" spans="1:8" s="24" customFormat="1" ht="12.75">
      <c r="A359" s="231"/>
      <c r="B359" s="231"/>
      <c r="C359" s="171">
        <v>4010</v>
      </c>
      <c r="D359" s="223" t="s">
        <v>257</v>
      </c>
      <c r="E359" s="220">
        <v>2070000</v>
      </c>
      <c r="F359" s="220">
        <v>2070000</v>
      </c>
      <c r="G359" s="220"/>
      <c r="H359" s="58"/>
    </row>
    <row r="360" spans="1:8" s="24" customFormat="1" ht="12.75">
      <c r="A360" s="231"/>
      <c r="B360" s="231"/>
      <c r="C360" s="171">
        <v>4040</v>
      </c>
      <c r="D360" s="223" t="s">
        <v>258</v>
      </c>
      <c r="E360" s="220">
        <v>160000</v>
      </c>
      <c r="F360" s="220">
        <v>160000</v>
      </c>
      <c r="G360" s="220"/>
      <c r="H360" s="58"/>
    </row>
    <row r="361" spans="1:8" s="24" customFormat="1" ht="12.75">
      <c r="A361" s="231"/>
      <c r="B361" s="231"/>
      <c r="C361" s="171">
        <v>4110</v>
      </c>
      <c r="D361" s="223" t="s">
        <v>277</v>
      </c>
      <c r="E361" s="220">
        <v>326180</v>
      </c>
      <c r="F361" s="220">
        <v>326180</v>
      </c>
      <c r="G361" s="220"/>
      <c r="H361" s="58"/>
    </row>
    <row r="362" spans="1:8" s="24" customFormat="1" ht="12.75">
      <c r="A362" s="231"/>
      <c r="B362" s="231"/>
      <c r="C362" s="171">
        <v>4120</v>
      </c>
      <c r="D362" s="223" t="s">
        <v>260</v>
      </c>
      <c r="E362" s="220">
        <v>52700</v>
      </c>
      <c r="F362" s="220">
        <v>52700</v>
      </c>
      <c r="G362" s="220"/>
      <c r="H362" s="58"/>
    </row>
    <row r="363" spans="1:8" s="24" customFormat="1" ht="12.75">
      <c r="A363" s="231"/>
      <c r="B363" s="231"/>
      <c r="C363" s="171">
        <v>4170</v>
      </c>
      <c r="D363" s="223" t="s">
        <v>514</v>
      </c>
      <c r="E363" s="220">
        <v>15000</v>
      </c>
      <c r="F363" s="220">
        <v>15000</v>
      </c>
      <c r="G363" s="220"/>
      <c r="H363" s="58"/>
    </row>
    <row r="364" spans="1:8" s="24" customFormat="1" ht="12.75">
      <c r="A364" s="231"/>
      <c r="B364" s="231"/>
      <c r="C364" s="171">
        <v>4210</v>
      </c>
      <c r="D364" s="223" t="s">
        <v>262</v>
      </c>
      <c r="E364" s="220">
        <v>407909</v>
      </c>
      <c r="F364" s="220">
        <v>407909</v>
      </c>
      <c r="G364" s="220"/>
      <c r="H364" s="58"/>
    </row>
    <row r="365" spans="1:8" s="24" customFormat="1" ht="12.75">
      <c r="A365" s="231"/>
      <c r="B365" s="231"/>
      <c r="C365" s="171">
        <v>4220</v>
      </c>
      <c r="D365" s="223" t="s">
        <v>281</v>
      </c>
      <c r="E365" s="220">
        <v>426400</v>
      </c>
      <c r="F365" s="220">
        <v>426400</v>
      </c>
      <c r="G365" s="220"/>
      <c r="H365" s="58"/>
    </row>
    <row r="366" spans="1:8" s="24" customFormat="1" ht="25.5">
      <c r="A366" s="231"/>
      <c r="B366" s="231"/>
      <c r="C366" s="171">
        <v>4230</v>
      </c>
      <c r="D366" s="223" t="s">
        <v>485</v>
      </c>
      <c r="E366" s="220">
        <v>15600</v>
      </c>
      <c r="F366" s="220">
        <v>15600</v>
      </c>
      <c r="G366" s="220"/>
      <c r="H366" s="58"/>
    </row>
    <row r="367" spans="1:8" s="24" customFormat="1" ht="15.75" customHeight="1">
      <c r="A367" s="231"/>
      <c r="B367" s="231"/>
      <c r="C367" s="171">
        <v>4260</v>
      </c>
      <c r="D367" s="223" t="s">
        <v>270</v>
      </c>
      <c r="E367" s="220">
        <v>113000</v>
      </c>
      <c r="F367" s="220">
        <v>113000</v>
      </c>
      <c r="G367" s="220"/>
      <c r="H367" s="58"/>
    </row>
    <row r="368" spans="1:8" s="24" customFormat="1" ht="12.75">
      <c r="A368" s="231"/>
      <c r="B368" s="231"/>
      <c r="C368" s="171">
        <v>4270</v>
      </c>
      <c r="D368" s="223" t="s">
        <v>271</v>
      </c>
      <c r="E368" s="220">
        <v>20000</v>
      </c>
      <c r="F368" s="220">
        <v>20000</v>
      </c>
      <c r="G368" s="220"/>
      <c r="H368" s="58"/>
    </row>
    <row r="369" spans="1:8" s="24" customFormat="1" ht="12.75">
      <c r="A369" s="231"/>
      <c r="B369" s="231"/>
      <c r="C369" s="171">
        <v>4280</v>
      </c>
      <c r="D369" s="223" t="s">
        <v>272</v>
      </c>
      <c r="E369" s="220">
        <v>22000</v>
      </c>
      <c r="F369" s="220">
        <v>22000</v>
      </c>
      <c r="G369" s="220"/>
      <c r="H369" s="58"/>
    </row>
    <row r="370" spans="1:8" s="24" customFormat="1" ht="12.75">
      <c r="A370" s="231"/>
      <c r="B370" s="231"/>
      <c r="C370" s="171">
        <v>4300</v>
      </c>
      <c r="D370" s="223" t="s">
        <v>263</v>
      </c>
      <c r="E370" s="220">
        <v>91600</v>
      </c>
      <c r="F370" s="220">
        <v>91600</v>
      </c>
      <c r="G370" s="220"/>
      <c r="H370" s="58"/>
    </row>
    <row r="371" spans="1:8" s="24" customFormat="1" ht="12.75">
      <c r="A371" s="231"/>
      <c r="B371" s="231"/>
      <c r="C371" s="171">
        <v>4350</v>
      </c>
      <c r="D371" s="223" t="s">
        <v>376</v>
      </c>
      <c r="E371" s="220">
        <v>1000</v>
      </c>
      <c r="F371" s="220">
        <v>1000</v>
      </c>
      <c r="G371" s="220"/>
      <c r="H371" s="58"/>
    </row>
    <row r="372" spans="1:8" s="24" customFormat="1" ht="38.25">
      <c r="A372" s="231"/>
      <c r="B372" s="231"/>
      <c r="C372" s="171">
        <v>4360</v>
      </c>
      <c r="D372" s="223" t="s">
        <v>483</v>
      </c>
      <c r="E372" s="220">
        <v>11000</v>
      </c>
      <c r="F372" s="220">
        <v>11000</v>
      </c>
      <c r="G372" s="220"/>
      <c r="H372" s="58"/>
    </row>
    <row r="373" spans="1:8" s="24" customFormat="1" ht="42.75" customHeight="1">
      <c r="A373" s="231"/>
      <c r="B373" s="231"/>
      <c r="C373" s="171">
        <v>4370</v>
      </c>
      <c r="D373" s="223" t="s">
        <v>484</v>
      </c>
      <c r="E373" s="220">
        <v>9000</v>
      </c>
      <c r="F373" s="220">
        <v>9000</v>
      </c>
      <c r="G373" s="220"/>
      <c r="H373" s="58"/>
    </row>
    <row r="374" spans="1:8" s="24" customFormat="1" ht="12.75">
      <c r="A374" s="231"/>
      <c r="B374" s="231"/>
      <c r="C374" s="171">
        <v>4410</v>
      </c>
      <c r="D374" s="223" t="s">
        <v>264</v>
      </c>
      <c r="E374" s="220">
        <v>10000</v>
      </c>
      <c r="F374" s="220">
        <v>10000</v>
      </c>
      <c r="G374" s="220"/>
      <c r="H374" s="58"/>
    </row>
    <row r="375" spans="1:8" s="24" customFormat="1" ht="12.75">
      <c r="A375" s="231"/>
      <c r="B375" s="231"/>
      <c r="C375" s="171">
        <v>4430</v>
      </c>
      <c r="D375" s="223" t="s">
        <v>274</v>
      </c>
      <c r="E375" s="220">
        <v>5000</v>
      </c>
      <c r="F375" s="220">
        <v>5000</v>
      </c>
      <c r="G375" s="220"/>
      <c r="H375" s="58"/>
    </row>
    <row r="376" spans="1:8" s="24" customFormat="1" ht="12.75">
      <c r="A376" s="231"/>
      <c r="B376" s="231"/>
      <c r="C376" s="171">
        <v>4440</v>
      </c>
      <c r="D376" s="223" t="s">
        <v>265</v>
      </c>
      <c r="E376" s="220">
        <v>65000</v>
      </c>
      <c r="F376" s="220">
        <v>65000</v>
      </c>
      <c r="G376" s="220"/>
      <c r="H376" s="58"/>
    </row>
    <row r="377" spans="1:8" s="24" customFormat="1" ht="12.75">
      <c r="A377" s="231"/>
      <c r="B377" s="231"/>
      <c r="C377" s="171">
        <v>4480</v>
      </c>
      <c r="D377" s="223" t="s">
        <v>275</v>
      </c>
      <c r="E377" s="220">
        <v>7000</v>
      </c>
      <c r="F377" s="220">
        <v>7000</v>
      </c>
      <c r="G377" s="220"/>
      <c r="H377" s="58"/>
    </row>
    <row r="378" spans="1:8" s="24" customFormat="1" ht="28.5" customHeight="1">
      <c r="A378" s="231"/>
      <c r="B378" s="231"/>
      <c r="C378" s="171">
        <v>4700</v>
      </c>
      <c r="D378" s="223" t="s">
        <v>373</v>
      </c>
      <c r="E378" s="220">
        <v>10000</v>
      </c>
      <c r="F378" s="220">
        <v>10000</v>
      </c>
      <c r="G378" s="220"/>
      <c r="H378" s="58"/>
    </row>
    <row r="379" spans="1:8" s="24" customFormat="1" ht="31.5" customHeight="1">
      <c r="A379" s="231"/>
      <c r="B379" s="231" t="s">
        <v>193</v>
      </c>
      <c r="C379" s="171"/>
      <c r="D379" s="223" t="s">
        <v>301</v>
      </c>
      <c r="E379" s="220">
        <f>SUM(E380:E382)</f>
        <v>1507598</v>
      </c>
      <c r="F379" s="220">
        <f>SUM(F380:F382)</f>
        <v>1507598</v>
      </c>
      <c r="G379" s="220"/>
      <c r="H379" s="58"/>
    </row>
    <row r="380" spans="1:8" s="24" customFormat="1" ht="51">
      <c r="A380" s="231"/>
      <c r="B380" s="231"/>
      <c r="C380" s="171">
        <v>2320</v>
      </c>
      <c r="D380" s="223" t="s">
        <v>555</v>
      </c>
      <c r="E380" s="220">
        <v>190000</v>
      </c>
      <c r="F380" s="220">
        <v>190000</v>
      </c>
      <c r="G380" s="220"/>
      <c r="H380" s="58"/>
    </row>
    <row r="381" spans="1:8" s="24" customFormat="1" ht="15" customHeight="1">
      <c r="A381" s="231"/>
      <c r="B381" s="231"/>
      <c r="C381" s="171">
        <v>3110</v>
      </c>
      <c r="D381" s="223" t="s">
        <v>288</v>
      </c>
      <c r="E381" s="220">
        <v>1220308</v>
      </c>
      <c r="F381" s="220">
        <v>1220308</v>
      </c>
      <c r="G381" s="220"/>
      <c r="H381" s="58"/>
    </row>
    <row r="382" spans="1:8" s="24" customFormat="1" ht="18" customHeight="1">
      <c r="A382" s="231"/>
      <c r="B382" s="231"/>
      <c r="C382" s="171">
        <v>4170</v>
      </c>
      <c r="D382" s="223" t="s">
        <v>269</v>
      </c>
      <c r="E382" s="220">
        <v>97290</v>
      </c>
      <c r="F382" s="220">
        <v>97290</v>
      </c>
      <c r="G382" s="220"/>
      <c r="H382" s="58"/>
    </row>
    <row r="383" spans="1:8" s="24" customFormat="1" ht="33.75" customHeight="1">
      <c r="A383" s="231"/>
      <c r="B383" s="231" t="s">
        <v>194</v>
      </c>
      <c r="C383" s="171"/>
      <c r="D383" s="223" t="s">
        <v>236</v>
      </c>
      <c r="E383" s="220">
        <f>SUM(E384:E397)</f>
        <v>997636</v>
      </c>
      <c r="F383" s="220">
        <f>SUM(F384:F397)</f>
        <v>997636</v>
      </c>
      <c r="G383" s="220"/>
      <c r="H383" s="58"/>
    </row>
    <row r="384" spans="1:8" s="24" customFormat="1" ht="17.25" customHeight="1">
      <c r="A384" s="231"/>
      <c r="B384" s="231"/>
      <c r="C384" s="171">
        <v>3020</v>
      </c>
      <c r="D384" s="223" t="s">
        <v>464</v>
      </c>
      <c r="E384" s="220">
        <v>4800</v>
      </c>
      <c r="F384" s="220">
        <v>4800</v>
      </c>
      <c r="G384" s="220"/>
      <c r="H384" s="58"/>
    </row>
    <row r="385" spans="1:8" s="24" customFormat="1" ht="12.75">
      <c r="A385" s="231"/>
      <c r="B385" s="231"/>
      <c r="C385" s="171">
        <v>4010</v>
      </c>
      <c r="D385" s="223" t="s">
        <v>257</v>
      </c>
      <c r="E385" s="220">
        <v>658958</v>
      </c>
      <c r="F385" s="220">
        <v>658958</v>
      </c>
      <c r="G385" s="220"/>
      <c r="H385" s="58"/>
    </row>
    <row r="386" spans="1:8" s="24" customFormat="1" ht="12.75">
      <c r="A386" s="231"/>
      <c r="B386" s="231"/>
      <c r="C386" s="171">
        <v>4040</v>
      </c>
      <c r="D386" s="223" t="s">
        <v>258</v>
      </c>
      <c r="E386" s="220">
        <v>67688</v>
      </c>
      <c r="F386" s="220">
        <v>67688</v>
      </c>
      <c r="G386" s="220"/>
      <c r="H386" s="58"/>
    </row>
    <row r="387" spans="1:8" s="24" customFormat="1" ht="12.75">
      <c r="A387" s="231"/>
      <c r="B387" s="231"/>
      <c r="C387" s="171">
        <v>4110</v>
      </c>
      <c r="D387" s="223" t="s">
        <v>277</v>
      </c>
      <c r="E387" s="220">
        <v>122028</v>
      </c>
      <c r="F387" s="220">
        <v>122028</v>
      </c>
      <c r="G387" s="220"/>
      <c r="H387" s="58"/>
    </row>
    <row r="388" spans="1:8" s="24" customFormat="1" ht="12.75">
      <c r="A388" s="231"/>
      <c r="B388" s="231"/>
      <c r="C388" s="171">
        <v>4120</v>
      </c>
      <c r="D388" s="223" t="s">
        <v>260</v>
      </c>
      <c r="E388" s="220">
        <v>13154</v>
      </c>
      <c r="F388" s="220">
        <v>13154</v>
      </c>
      <c r="G388" s="220"/>
      <c r="H388" s="58"/>
    </row>
    <row r="389" spans="1:8" s="24" customFormat="1" ht="12.75">
      <c r="A389" s="231"/>
      <c r="B389" s="231"/>
      <c r="C389" s="171">
        <v>4170</v>
      </c>
      <c r="D389" s="223" t="s">
        <v>269</v>
      </c>
      <c r="E389" s="220">
        <v>70008</v>
      </c>
      <c r="F389" s="220">
        <v>70008</v>
      </c>
      <c r="G389" s="220"/>
      <c r="H389" s="58"/>
    </row>
    <row r="390" spans="1:8" s="24" customFormat="1" ht="12.75">
      <c r="A390" s="231"/>
      <c r="B390" s="231"/>
      <c r="C390" s="171">
        <v>4210</v>
      </c>
      <c r="D390" s="223" t="s">
        <v>262</v>
      </c>
      <c r="E390" s="220">
        <v>20000</v>
      </c>
      <c r="F390" s="220">
        <v>20000</v>
      </c>
      <c r="G390" s="220"/>
      <c r="H390" s="58"/>
    </row>
    <row r="391" spans="1:8" s="24" customFormat="1" ht="15.75" customHeight="1">
      <c r="A391" s="231"/>
      <c r="B391" s="231"/>
      <c r="C391" s="171">
        <v>4270</v>
      </c>
      <c r="D391" s="223" t="s">
        <v>271</v>
      </c>
      <c r="E391" s="220">
        <v>1000</v>
      </c>
      <c r="F391" s="220">
        <v>1000</v>
      </c>
      <c r="G391" s="220"/>
      <c r="H391" s="58"/>
    </row>
    <row r="392" spans="1:8" s="24" customFormat="1" ht="12.75">
      <c r="A392" s="231"/>
      <c r="B392" s="231"/>
      <c r="C392" s="171">
        <v>4280</v>
      </c>
      <c r="D392" s="223" t="s">
        <v>272</v>
      </c>
      <c r="E392" s="220">
        <v>500</v>
      </c>
      <c r="F392" s="220">
        <v>500</v>
      </c>
      <c r="G392" s="220"/>
      <c r="H392" s="58"/>
    </row>
    <row r="393" spans="1:8" s="24" customFormat="1" ht="12.75">
      <c r="A393" s="231"/>
      <c r="B393" s="231"/>
      <c r="C393" s="171">
        <v>4300</v>
      </c>
      <c r="D393" s="223" t="s">
        <v>263</v>
      </c>
      <c r="E393" s="220">
        <v>6000</v>
      </c>
      <c r="F393" s="220">
        <v>6000</v>
      </c>
      <c r="G393" s="220"/>
      <c r="H393" s="58"/>
    </row>
    <row r="394" spans="1:8" s="24" customFormat="1" ht="38.25">
      <c r="A394" s="231"/>
      <c r="B394" s="231"/>
      <c r="C394" s="171">
        <v>4360</v>
      </c>
      <c r="D394" s="223" t="s">
        <v>483</v>
      </c>
      <c r="E394" s="220">
        <v>3500</v>
      </c>
      <c r="F394" s="220">
        <v>3500</v>
      </c>
      <c r="G394" s="220"/>
      <c r="H394" s="58"/>
    </row>
    <row r="395" spans="1:8" s="24" customFormat="1" ht="12.75">
      <c r="A395" s="231"/>
      <c r="B395" s="231"/>
      <c r="C395" s="171">
        <v>4410</v>
      </c>
      <c r="D395" s="223" t="s">
        <v>264</v>
      </c>
      <c r="E395" s="220">
        <v>9000</v>
      </c>
      <c r="F395" s="220">
        <v>9000</v>
      </c>
      <c r="G395" s="220"/>
      <c r="H395" s="58"/>
    </row>
    <row r="396" spans="1:8" s="24" customFormat="1" ht="12.75">
      <c r="A396" s="231"/>
      <c r="B396" s="231"/>
      <c r="C396" s="171">
        <v>4440</v>
      </c>
      <c r="D396" s="223" t="s">
        <v>265</v>
      </c>
      <c r="E396" s="220">
        <v>15000</v>
      </c>
      <c r="F396" s="220">
        <v>15000</v>
      </c>
      <c r="G396" s="220"/>
      <c r="H396" s="58"/>
    </row>
    <row r="397" spans="1:8" s="24" customFormat="1" ht="25.5">
      <c r="A397" s="231"/>
      <c r="B397" s="231"/>
      <c r="C397" s="171">
        <v>4700</v>
      </c>
      <c r="D397" s="223" t="s">
        <v>374</v>
      </c>
      <c r="E397" s="220">
        <v>6000</v>
      </c>
      <c r="F397" s="220">
        <v>6000</v>
      </c>
      <c r="G397" s="220"/>
      <c r="H397" s="58"/>
    </row>
    <row r="398" spans="1:8" s="24" customFormat="1" ht="42" customHeight="1">
      <c r="A398" s="231"/>
      <c r="B398" s="231" t="s">
        <v>195</v>
      </c>
      <c r="C398" s="171"/>
      <c r="D398" s="223" t="s">
        <v>453</v>
      </c>
      <c r="E398" s="220">
        <f>SUM(E399:E414)</f>
        <v>260071</v>
      </c>
      <c r="F398" s="220">
        <f>SUM(F399:F414)</f>
        <v>260071</v>
      </c>
      <c r="G398" s="220"/>
      <c r="H398" s="58"/>
    </row>
    <row r="399" spans="1:8" s="24" customFormat="1" ht="18.75" customHeight="1">
      <c r="A399" s="231"/>
      <c r="B399" s="231"/>
      <c r="C399" s="171">
        <v>3020</v>
      </c>
      <c r="D399" s="223" t="s">
        <v>464</v>
      </c>
      <c r="E399" s="220">
        <v>500</v>
      </c>
      <c r="F399" s="220">
        <v>500</v>
      </c>
      <c r="G399" s="220"/>
      <c r="H399" s="58"/>
    </row>
    <row r="400" spans="1:8" s="24" customFormat="1" ht="12.75">
      <c r="A400" s="231"/>
      <c r="B400" s="231"/>
      <c r="C400" s="171">
        <v>4010</v>
      </c>
      <c r="D400" s="223" t="s">
        <v>257</v>
      </c>
      <c r="E400" s="220">
        <v>157000</v>
      </c>
      <c r="F400" s="220">
        <v>157000</v>
      </c>
      <c r="G400" s="220"/>
      <c r="H400" s="58"/>
    </row>
    <row r="401" spans="1:8" s="24" customFormat="1" ht="12.75">
      <c r="A401" s="231"/>
      <c r="B401" s="231"/>
      <c r="C401" s="171">
        <v>4040</v>
      </c>
      <c r="D401" s="223" t="s">
        <v>258</v>
      </c>
      <c r="E401" s="220">
        <v>12000</v>
      </c>
      <c r="F401" s="220">
        <v>12000</v>
      </c>
      <c r="G401" s="220"/>
      <c r="H401" s="58"/>
    </row>
    <row r="402" spans="1:8" s="24" customFormat="1" ht="15" customHeight="1">
      <c r="A402" s="231"/>
      <c r="B402" s="231"/>
      <c r="C402" s="171">
        <v>4110</v>
      </c>
      <c r="D402" s="223" t="s">
        <v>277</v>
      </c>
      <c r="E402" s="220">
        <v>29562</v>
      </c>
      <c r="F402" s="220">
        <v>29562</v>
      </c>
      <c r="G402" s="220"/>
      <c r="H402" s="58"/>
    </row>
    <row r="403" spans="1:8" s="24" customFormat="1" ht="12.75">
      <c r="A403" s="231"/>
      <c r="B403" s="231"/>
      <c r="C403" s="171">
        <v>4120</v>
      </c>
      <c r="D403" s="223" t="s">
        <v>260</v>
      </c>
      <c r="E403" s="220">
        <v>4149</v>
      </c>
      <c r="F403" s="220">
        <v>4149</v>
      </c>
      <c r="G403" s="220"/>
      <c r="H403" s="58"/>
    </row>
    <row r="404" spans="1:8" s="24" customFormat="1" ht="15" customHeight="1">
      <c r="A404" s="231"/>
      <c r="B404" s="231"/>
      <c r="C404" s="171">
        <v>4170</v>
      </c>
      <c r="D404" s="223" t="s">
        <v>269</v>
      </c>
      <c r="E404" s="220">
        <v>21600</v>
      </c>
      <c r="F404" s="220">
        <v>21600</v>
      </c>
      <c r="G404" s="220"/>
      <c r="H404" s="58"/>
    </row>
    <row r="405" spans="1:8" s="24" customFormat="1" ht="15.75" customHeight="1">
      <c r="A405" s="231"/>
      <c r="B405" s="231"/>
      <c r="C405" s="171">
        <v>4210</v>
      </c>
      <c r="D405" s="223" t="s">
        <v>262</v>
      </c>
      <c r="E405" s="220">
        <v>9000</v>
      </c>
      <c r="F405" s="220">
        <v>9000</v>
      </c>
      <c r="G405" s="220"/>
      <c r="H405" s="58"/>
    </row>
    <row r="406" spans="1:8" s="24" customFormat="1" ht="15.75" customHeight="1">
      <c r="A406" s="231"/>
      <c r="B406" s="231"/>
      <c r="C406" s="171">
        <v>4260</v>
      </c>
      <c r="D406" s="223" t="s">
        <v>270</v>
      </c>
      <c r="E406" s="220">
        <v>1000</v>
      </c>
      <c r="F406" s="220">
        <v>1000</v>
      </c>
      <c r="G406" s="220"/>
      <c r="H406" s="58"/>
    </row>
    <row r="407" spans="1:8" s="24" customFormat="1" ht="15.75" customHeight="1">
      <c r="A407" s="231"/>
      <c r="B407" s="231"/>
      <c r="C407" s="171">
        <v>4270</v>
      </c>
      <c r="D407" s="223" t="s">
        <v>271</v>
      </c>
      <c r="E407" s="220">
        <v>1000</v>
      </c>
      <c r="F407" s="220">
        <v>1000</v>
      </c>
      <c r="G407" s="220"/>
      <c r="H407" s="58"/>
    </row>
    <row r="408" spans="1:8" s="24" customFormat="1" ht="15.75" customHeight="1">
      <c r="A408" s="231"/>
      <c r="B408" s="231"/>
      <c r="C408" s="171">
        <v>4280</v>
      </c>
      <c r="D408" s="223" t="s">
        <v>272</v>
      </c>
      <c r="E408" s="220">
        <v>300</v>
      </c>
      <c r="F408" s="220">
        <v>300</v>
      </c>
      <c r="G408" s="220"/>
      <c r="H408" s="58"/>
    </row>
    <row r="409" spans="1:8" s="24" customFormat="1" ht="16.5" customHeight="1">
      <c r="A409" s="231"/>
      <c r="B409" s="231"/>
      <c r="C409" s="171">
        <v>4300</v>
      </c>
      <c r="D409" s="223" t="s">
        <v>263</v>
      </c>
      <c r="E409" s="220">
        <v>9500</v>
      </c>
      <c r="F409" s="220">
        <v>9500</v>
      </c>
      <c r="G409" s="220"/>
      <c r="H409" s="58"/>
    </row>
    <row r="410" spans="1:8" s="24" customFormat="1" ht="45.75" customHeight="1">
      <c r="A410" s="231"/>
      <c r="B410" s="231"/>
      <c r="C410" s="171">
        <v>4360</v>
      </c>
      <c r="D410" s="223" t="s">
        <v>483</v>
      </c>
      <c r="E410" s="220">
        <v>2200</v>
      </c>
      <c r="F410" s="220">
        <v>2200</v>
      </c>
      <c r="G410" s="220"/>
      <c r="H410" s="58"/>
    </row>
    <row r="411" spans="1:8" s="24" customFormat="1" ht="45.75" customHeight="1">
      <c r="A411" s="231"/>
      <c r="B411" s="231"/>
      <c r="C411" s="171">
        <v>4370</v>
      </c>
      <c r="D411" s="223" t="s">
        <v>484</v>
      </c>
      <c r="E411" s="220">
        <v>2000</v>
      </c>
      <c r="F411" s="220">
        <v>2000</v>
      </c>
      <c r="G411" s="220"/>
      <c r="H411" s="58"/>
    </row>
    <row r="412" spans="1:8" s="24" customFormat="1" ht="16.5" customHeight="1">
      <c r="A412" s="231"/>
      <c r="B412" s="231"/>
      <c r="C412" s="171">
        <v>4410</v>
      </c>
      <c r="D412" s="223" t="s">
        <v>264</v>
      </c>
      <c r="E412" s="220">
        <v>3360</v>
      </c>
      <c r="F412" s="220">
        <v>3360</v>
      </c>
      <c r="G412" s="220"/>
      <c r="H412" s="58"/>
    </row>
    <row r="413" spans="1:8" s="24" customFormat="1" ht="17.25" customHeight="1">
      <c r="A413" s="231"/>
      <c r="B413" s="231"/>
      <c r="C413" s="171">
        <v>4440</v>
      </c>
      <c r="D413" s="223" t="s">
        <v>265</v>
      </c>
      <c r="E413" s="220">
        <v>4900</v>
      </c>
      <c r="F413" s="220">
        <v>4900</v>
      </c>
      <c r="G413" s="220"/>
      <c r="H413" s="58"/>
    </row>
    <row r="414" spans="1:8" s="24" customFormat="1" ht="25.5">
      <c r="A414" s="231"/>
      <c r="B414" s="231"/>
      <c r="C414" s="171">
        <v>4700</v>
      </c>
      <c r="D414" s="223" t="s">
        <v>374</v>
      </c>
      <c r="E414" s="220">
        <v>2000</v>
      </c>
      <c r="F414" s="220">
        <v>2000</v>
      </c>
      <c r="G414" s="220"/>
      <c r="H414" s="58"/>
    </row>
    <row r="415" spans="1:8" s="326" customFormat="1" ht="25.5">
      <c r="A415" s="246" t="s">
        <v>196</v>
      </c>
      <c r="B415" s="246"/>
      <c r="C415" s="271"/>
      <c r="D415" s="252" t="s">
        <v>237</v>
      </c>
      <c r="E415" s="244">
        <f>SUM(E416:E448)/2</f>
        <v>1612521</v>
      </c>
      <c r="F415" s="244">
        <f>SUM(F416:F448)/2</f>
        <v>1612521</v>
      </c>
      <c r="G415" s="244"/>
      <c r="H415" s="58"/>
    </row>
    <row r="416" spans="1:8" s="24" customFormat="1" ht="30.75" customHeight="1">
      <c r="A416" s="232"/>
      <c r="B416" s="232" t="s">
        <v>365</v>
      </c>
      <c r="C416" s="228"/>
      <c r="D416" s="225" t="s">
        <v>378</v>
      </c>
      <c r="E416" s="224">
        <f>E417</f>
        <v>82200</v>
      </c>
      <c r="F416" s="224">
        <f>F417</f>
        <v>82200</v>
      </c>
      <c r="G416" s="224"/>
      <c r="H416" s="58"/>
    </row>
    <row r="417" spans="1:8" s="24" customFormat="1" ht="30.75" customHeight="1">
      <c r="A417" s="232"/>
      <c r="B417" s="232"/>
      <c r="C417" s="228">
        <v>2580</v>
      </c>
      <c r="D417" s="225" t="s">
        <v>366</v>
      </c>
      <c r="E417" s="224">
        <v>82200</v>
      </c>
      <c r="F417" s="224">
        <v>82200</v>
      </c>
      <c r="G417" s="224"/>
      <c r="H417" s="58"/>
    </row>
    <row r="418" spans="1:8" s="24" customFormat="1" ht="25.5">
      <c r="A418" s="231"/>
      <c r="B418" s="231" t="s">
        <v>197</v>
      </c>
      <c r="C418" s="171"/>
      <c r="D418" s="223" t="s">
        <v>560</v>
      </c>
      <c r="E418" s="220">
        <f>E419</f>
        <v>102000</v>
      </c>
      <c r="F418" s="220">
        <f>F419</f>
        <v>102000</v>
      </c>
      <c r="G418" s="220"/>
      <c r="H418" s="58"/>
    </row>
    <row r="419" spans="1:8" s="24" customFormat="1" ht="38.25">
      <c r="A419" s="231"/>
      <c r="B419" s="231"/>
      <c r="C419" s="171">
        <v>2320</v>
      </c>
      <c r="D419" s="223" t="s">
        <v>385</v>
      </c>
      <c r="E419" s="220">
        <v>102000</v>
      </c>
      <c r="F419" s="220">
        <v>102000</v>
      </c>
      <c r="G419" s="220"/>
      <c r="H419" s="58"/>
    </row>
    <row r="420" spans="1:8" s="24" customFormat="1" ht="32.25" customHeight="1">
      <c r="A420" s="231"/>
      <c r="B420" s="231" t="s">
        <v>198</v>
      </c>
      <c r="C420" s="171"/>
      <c r="D420" s="223" t="s">
        <v>238</v>
      </c>
      <c r="E420" s="220">
        <f>SUM(E421:E448)</f>
        <v>1428321</v>
      </c>
      <c r="F420" s="220">
        <f>SUM(F421:F448)</f>
        <v>1428321</v>
      </c>
      <c r="G420" s="220"/>
      <c r="H420" s="58"/>
    </row>
    <row r="421" spans="1:8" s="24" customFormat="1" ht="17.25" customHeight="1">
      <c r="A421" s="231"/>
      <c r="B421" s="231"/>
      <c r="C421" s="171">
        <v>3020</v>
      </c>
      <c r="D421" s="223" t="s">
        <v>464</v>
      </c>
      <c r="E421" s="220">
        <v>800</v>
      </c>
      <c r="F421" s="220">
        <v>800</v>
      </c>
      <c r="G421" s="220"/>
      <c r="H421" s="58"/>
    </row>
    <row r="422" spans="1:7" s="58" customFormat="1" ht="12.75">
      <c r="A422" s="231"/>
      <c r="B422" s="231"/>
      <c r="C422" s="171">
        <v>4010</v>
      </c>
      <c r="D422" s="223" t="s">
        <v>257</v>
      </c>
      <c r="E422" s="220">
        <v>768560</v>
      </c>
      <c r="F422" s="220">
        <v>768560</v>
      </c>
      <c r="G422" s="220"/>
    </row>
    <row r="423" spans="1:7" s="58" customFormat="1" ht="12.75">
      <c r="A423" s="231"/>
      <c r="B423" s="231"/>
      <c r="C423" s="171">
        <v>4017</v>
      </c>
      <c r="D423" s="223" t="s">
        <v>257</v>
      </c>
      <c r="E423" s="220">
        <v>105825</v>
      </c>
      <c r="F423" s="220">
        <v>105825</v>
      </c>
      <c r="G423" s="220"/>
    </row>
    <row r="424" spans="1:7" s="58" customFormat="1" ht="12.75">
      <c r="A424" s="231"/>
      <c r="B424" s="231"/>
      <c r="C424" s="171">
        <v>4019</v>
      </c>
      <c r="D424" s="223" t="s">
        <v>257</v>
      </c>
      <c r="E424" s="220">
        <v>18675</v>
      </c>
      <c r="F424" s="220">
        <v>18675</v>
      </c>
      <c r="G424" s="220"/>
    </row>
    <row r="425" spans="1:7" s="58" customFormat="1" ht="12.75">
      <c r="A425" s="231"/>
      <c r="B425" s="231"/>
      <c r="C425" s="171">
        <v>4040</v>
      </c>
      <c r="D425" s="223" t="s">
        <v>258</v>
      </c>
      <c r="E425" s="220">
        <v>97100</v>
      </c>
      <c r="F425" s="220">
        <v>97100</v>
      </c>
      <c r="G425" s="220"/>
    </row>
    <row r="426" spans="1:7" s="58" customFormat="1" ht="12.75">
      <c r="A426" s="231"/>
      <c r="B426" s="231"/>
      <c r="C426" s="171">
        <v>4110</v>
      </c>
      <c r="D426" s="223" t="s">
        <v>277</v>
      </c>
      <c r="E426" s="220">
        <v>166730</v>
      </c>
      <c r="F426" s="220">
        <v>166730</v>
      </c>
      <c r="G426" s="220"/>
    </row>
    <row r="427" spans="1:7" s="58" customFormat="1" ht="12.75">
      <c r="A427" s="231"/>
      <c r="B427" s="231"/>
      <c r="C427" s="171">
        <v>4117</v>
      </c>
      <c r="D427" s="223" t="s">
        <v>277</v>
      </c>
      <c r="E427" s="220">
        <v>17765</v>
      </c>
      <c r="F427" s="220">
        <v>17765</v>
      </c>
      <c r="G427" s="220"/>
    </row>
    <row r="428" spans="1:7" s="58" customFormat="1" ht="12.75">
      <c r="A428" s="231"/>
      <c r="B428" s="231"/>
      <c r="C428" s="171">
        <v>4119</v>
      </c>
      <c r="D428" s="223" t="s">
        <v>277</v>
      </c>
      <c r="E428" s="220">
        <v>3135</v>
      </c>
      <c r="F428" s="220">
        <v>3135</v>
      </c>
      <c r="G428" s="220"/>
    </row>
    <row r="429" spans="1:8" s="24" customFormat="1" ht="15.75" customHeight="1">
      <c r="A429" s="231"/>
      <c r="B429" s="231"/>
      <c r="C429" s="171">
        <v>4120</v>
      </c>
      <c r="D429" s="223" t="s">
        <v>260</v>
      </c>
      <c r="E429" s="220">
        <v>16746</v>
      </c>
      <c r="F429" s="220">
        <v>16746</v>
      </c>
      <c r="G429" s="220"/>
      <c r="H429" s="58"/>
    </row>
    <row r="430" spans="1:8" s="24" customFormat="1" ht="14.25" customHeight="1">
      <c r="A430" s="231"/>
      <c r="B430" s="231"/>
      <c r="C430" s="171">
        <v>4127</v>
      </c>
      <c r="D430" s="223" t="s">
        <v>260</v>
      </c>
      <c r="E430" s="220">
        <v>2609</v>
      </c>
      <c r="F430" s="220">
        <v>2609</v>
      </c>
      <c r="G430" s="220"/>
      <c r="H430" s="58"/>
    </row>
    <row r="431" spans="1:8" s="24" customFormat="1" ht="14.25" customHeight="1">
      <c r="A431" s="231"/>
      <c r="B431" s="231"/>
      <c r="C431" s="171">
        <v>4129</v>
      </c>
      <c r="D431" s="223" t="s">
        <v>260</v>
      </c>
      <c r="E431" s="220">
        <v>460</v>
      </c>
      <c r="F431" s="220">
        <v>460</v>
      </c>
      <c r="G431" s="220"/>
      <c r="H431" s="58"/>
    </row>
    <row r="432" spans="1:8" s="24" customFormat="1" ht="12.75">
      <c r="A432" s="231"/>
      <c r="B432" s="231"/>
      <c r="C432" s="171">
        <v>4170</v>
      </c>
      <c r="D432" s="223" t="s">
        <v>269</v>
      </c>
      <c r="E432" s="220">
        <v>4000</v>
      </c>
      <c r="F432" s="220">
        <v>4000</v>
      </c>
      <c r="G432" s="220"/>
      <c r="H432" s="58"/>
    </row>
    <row r="433" spans="1:8" s="24" customFormat="1" ht="12.75">
      <c r="A433" s="231"/>
      <c r="B433" s="231"/>
      <c r="C433" s="171">
        <v>4210</v>
      </c>
      <c r="D433" s="223" t="s">
        <v>262</v>
      </c>
      <c r="E433" s="220">
        <v>42959</v>
      </c>
      <c r="F433" s="220">
        <v>42959</v>
      </c>
      <c r="G433" s="220"/>
      <c r="H433" s="58"/>
    </row>
    <row r="434" spans="1:8" s="24" customFormat="1" ht="15" customHeight="1">
      <c r="A434" s="231"/>
      <c r="B434" s="231"/>
      <c r="C434" s="171">
        <v>4260</v>
      </c>
      <c r="D434" s="223" t="s">
        <v>270</v>
      </c>
      <c r="E434" s="220">
        <v>31500</v>
      </c>
      <c r="F434" s="220">
        <v>31500</v>
      </c>
      <c r="G434" s="220"/>
      <c r="H434" s="58"/>
    </row>
    <row r="435" spans="1:8" s="24" customFormat="1" ht="12.75">
      <c r="A435" s="231"/>
      <c r="B435" s="231"/>
      <c r="C435" s="171">
        <v>4270</v>
      </c>
      <c r="D435" s="223" t="s">
        <v>271</v>
      </c>
      <c r="E435" s="220">
        <v>4318</v>
      </c>
      <c r="F435" s="220">
        <v>4318</v>
      </c>
      <c r="G435" s="220"/>
      <c r="H435" s="58"/>
    </row>
    <row r="436" spans="1:8" s="24" customFormat="1" ht="12.75">
      <c r="A436" s="231"/>
      <c r="B436" s="231"/>
      <c r="C436" s="171">
        <v>4280</v>
      </c>
      <c r="D436" s="223" t="s">
        <v>272</v>
      </c>
      <c r="E436" s="220">
        <v>300</v>
      </c>
      <c r="F436" s="220">
        <v>300</v>
      </c>
      <c r="G436" s="220"/>
      <c r="H436" s="58"/>
    </row>
    <row r="437" spans="1:8" s="24" customFormat="1" ht="12.75">
      <c r="A437" s="231"/>
      <c r="B437" s="231"/>
      <c r="C437" s="171">
        <v>4300</v>
      </c>
      <c r="D437" s="223" t="s">
        <v>263</v>
      </c>
      <c r="E437" s="220">
        <v>81323</v>
      </c>
      <c r="F437" s="220">
        <v>81323</v>
      </c>
      <c r="G437" s="220"/>
      <c r="H437" s="58"/>
    </row>
    <row r="438" spans="1:8" s="24" customFormat="1" ht="38.25">
      <c r="A438" s="231"/>
      <c r="B438" s="231"/>
      <c r="C438" s="171">
        <v>4370</v>
      </c>
      <c r="D438" s="223" t="s">
        <v>484</v>
      </c>
      <c r="E438" s="220">
        <v>200</v>
      </c>
      <c r="F438" s="220">
        <v>200</v>
      </c>
      <c r="G438" s="220"/>
      <c r="H438" s="58"/>
    </row>
    <row r="439" spans="1:8" s="24" customFormat="1" ht="12.75">
      <c r="A439" s="231"/>
      <c r="B439" s="231"/>
      <c r="C439" s="171">
        <v>4410</v>
      </c>
      <c r="D439" s="223" t="s">
        <v>264</v>
      </c>
      <c r="E439" s="220">
        <v>4600</v>
      </c>
      <c r="F439" s="220">
        <v>4600</v>
      </c>
      <c r="G439" s="220"/>
      <c r="H439" s="58"/>
    </row>
    <row r="440" spans="1:8" s="24" customFormat="1" ht="12.75">
      <c r="A440" s="231"/>
      <c r="B440" s="231"/>
      <c r="C440" s="171">
        <v>4430</v>
      </c>
      <c r="D440" s="223" t="s">
        <v>274</v>
      </c>
      <c r="E440" s="220">
        <v>3500</v>
      </c>
      <c r="F440" s="220">
        <v>3500</v>
      </c>
      <c r="G440" s="220"/>
      <c r="H440" s="58"/>
    </row>
    <row r="441" spans="1:8" s="24" customFormat="1" ht="12.75">
      <c r="A441" s="231"/>
      <c r="B441" s="231"/>
      <c r="C441" s="171">
        <v>4440</v>
      </c>
      <c r="D441" s="223" t="s">
        <v>265</v>
      </c>
      <c r="E441" s="220">
        <v>37195</v>
      </c>
      <c r="F441" s="220">
        <v>37195</v>
      </c>
      <c r="G441" s="220"/>
      <c r="H441" s="58"/>
    </row>
    <row r="442" spans="1:8" s="24" customFormat="1" ht="12.75">
      <c r="A442" s="231"/>
      <c r="B442" s="231"/>
      <c r="C442" s="171">
        <v>4447</v>
      </c>
      <c r="D442" s="223" t="s">
        <v>558</v>
      </c>
      <c r="E442" s="220">
        <v>4650</v>
      </c>
      <c r="F442" s="220">
        <v>4650</v>
      </c>
      <c r="G442" s="220"/>
      <c r="H442" s="58"/>
    </row>
    <row r="443" spans="1:8" s="24" customFormat="1" ht="12.75">
      <c r="A443" s="231"/>
      <c r="B443" s="231"/>
      <c r="C443" s="171">
        <v>4449</v>
      </c>
      <c r="D443" s="223" t="s">
        <v>558</v>
      </c>
      <c r="E443" s="220">
        <v>821</v>
      </c>
      <c r="F443" s="220">
        <v>821</v>
      </c>
      <c r="G443" s="220"/>
      <c r="H443" s="58"/>
    </row>
    <row r="444" spans="1:8" s="24" customFormat="1" ht="12.75">
      <c r="A444" s="231"/>
      <c r="B444" s="231"/>
      <c r="C444" s="171">
        <v>4480</v>
      </c>
      <c r="D444" s="223" t="s">
        <v>275</v>
      </c>
      <c r="E444" s="220">
        <v>6300</v>
      </c>
      <c r="F444" s="220">
        <v>6300</v>
      </c>
      <c r="G444" s="220"/>
      <c r="H444" s="58"/>
    </row>
    <row r="445" spans="1:8" s="24" customFormat="1" ht="12.75">
      <c r="A445" s="231"/>
      <c r="B445" s="231"/>
      <c r="C445" s="171">
        <v>4510</v>
      </c>
      <c r="D445" s="223" t="s">
        <v>266</v>
      </c>
      <c r="E445" s="220">
        <v>50</v>
      </c>
      <c r="F445" s="220">
        <v>50</v>
      </c>
      <c r="G445" s="220"/>
      <c r="H445" s="58"/>
    </row>
    <row r="446" spans="1:8" s="24" customFormat="1" ht="25.5">
      <c r="A446" s="231"/>
      <c r="B446" s="231"/>
      <c r="C446" s="171">
        <v>4700</v>
      </c>
      <c r="D446" s="223" t="s">
        <v>374</v>
      </c>
      <c r="E446" s="220">
        <v>1200</v>
      </c>
      <c r="F446" s="220">
        <v>1200</v>
      </c>
      <c r="G446" s="220"/>
      <c r="H446" s="58"/>
    </row>
    <row r="447" spans="1:8" s="24" customFormat="1" ht="25.5">
      <c r="A447" s="231"/>
      <c r="B447" s="231"/>
      <c r="C447" s="171">
        <v>4707</v>
      </c>
      <c r="D447" s="223" t="s">
        <v>374</v>
      </c>
      <c r="E447" s="220">
        <v>5950</v>
      </c>
      <c r="F447" s="220">
        <v>5950</v>
      </c>
      <c r="G447" s="220"/>
      <c r="H447" s="58"/>
    </row>
    <row r="448" spans="1:8" s="24" customFormat="1" ht="25.5">
      <c r="A448" s="231"/>
      <c r="B448" s="231"/>
      <c r="C448" s="171">
        <v>4709</v>
      </c>
      <c r="D448" s="223" t="s">
        <v>374</v>
      </c>
      <c r="E448" s="220">
        <v>1050</v>
      </c>
      <c r="F448" s="220">
        <v>1050</v>
      </c>
      <c r="G448" s="220"/>
      <c r="H448" s="58"/>
    </row>
    <row r="449" spans="1:8" s="326" customFormat="1" ht="26.25" customHeight="1">
      <c r="A449" s="246" t="s">
        <v>199</v>
      </c>
      <c r="B449" s="246"/>
      <c r="C449" s="271"/>
      <c r="D449" s="252" t="s">
        <v>239</v>
      </c>
      <c r="E449" s="244">
        <f>SUM(E450:E504)/2</f>
        <v>4954409</v>
      </c>
      <c r="F449" s="244">
        <f>SUM(F450:F504)/2</f>
        <v>4954409</v>
      </c>
      <c r="G449" s="244"/>
      <c r="H449" s="58"/>
    </row>
    <row r="450" spans="1:8" s="24" customFormat="1" ht="30.75" customHeight="1">
      <c r="A450" s="231"/>
      <c r="B450" s="231" t="s">
        <v>200</v>
      </c>
      <c r="C450" s="171"/>
      <c r="D450" s="223" t="s">
        <v>491</v>
      </c>
      <c r="E450" s="220">
        <f>SUM(E451:E468)</f>
        <v>1220858</v>
      </c>
      <c r="F450" s="220">
        <f>SUM(F451:F468)</f>
        <v>1220858</v>
      </c>
      <c r="G450" s="220"/>
      <c r="H450" s="58"/>
    </row>
    <row r="451" spans="1:8" s="24" customFormat="1" ht="16.5" customHeight="1">
      <c r="A451" s="231"/>
      <c r="B451" s="231"/>
      <c r="C451" s="171">
        <v>3020</v>
      </c>
      <c r="D451" s="223" t="s">
        <v>464</v>
      </c>
      <c r="E451" s="220">
        <v>600</v>
      </c>
      <c r="F451" s="220">
        <v>600</v>
      </c>
      <c r="G451" s="220"/>
      <c r="H451" s="58"/>
    </row>
    <row r="452" spans="1:8" s="24" customFormat="1" ht="12.75">
      <c r="A452" s="231"/>
      <c r="B452" s="231"/>
      <c r="C452" s="171">
        <v>4010</v>
      </c>
      <c r="D452" s="223" t="s">
        <v>257</v>
      </c>
      <c r="E452" s="220">
        <v>860190</v>
      </c>
      <c r="F452" s="220">
        <v>860190</v>
      </c>
      <c r="G452" s="220"/>
      <c r="H452" s="58"/>
    </row>
    <row r="453" spans="1:8" s="24" customFormat="1" ht="12.75">
      <c r="A453" s="231"/>
      <c r="B453" s="231"/>
      <c r="C453" s="171">
        <v>4040</v>
      </c>
      <c r="D453" s="223" t="s">
        <v>258</v>
      </c>
      <c r="E453" s="220">
        <v>75175</v>
      </c>
      <c r="F453" s="220">
        <v>75175</v>
      </c>
      <c r="G453" s="220"/>
      <c r="H453" s="58"/>
    </row>
    <row r="454" spans="1:7" s="58" customFormat="1" ht="12.75">
      <c r="A454" s="231"/>
      <c r="B454" s="231"/>
      <c r="C454" s="171">
        <v>4110</v>
      </c>
      <c r="D454" s="223" t="s">
        <v>277</v>
      </c>
      <c r="E454" s="220">
        <v>158834</v>
      </c>
      <c r="F454" s="220">
        <v>158834</v>
      </c>
      <c r="G454" s="220"/>
    </row>
    <row r="455" spans="1:7" s="58" customFormat="1" ht="12.75">
      <c r="A455" s="231"/>
      <c r="B455" s="231"/>
      <c r="C455" s="171">
        <v>4120</v>
      </c>
      <c r="D455" s="223" t="s">
        <v>260</v>
      </c>
      <c r="E455" s="220">
        <v>22756</v>
      </c>
      <c r="F455" s="220">
        <v>22756</v>
      </c>
      <c r="G455" s="220"/>
    </row>
    <row r="456" spans="1:7" s="58" customFormat="1" ht="12.75">
      <c r="A456" s="231"/>
      <c r="B456" s="231"/>
      <c r="C456" s="171">
        <v>4170</v>
      </c>
      <c r="D456" s="223" t="s">
        <v>269</v>
      </c>
      <c r="E456" s="220">
        <v>1000</v>
      </c>
      <c r="F456" s="220">
        <v>1000</v>
      </c>
      <c r="G456" s="220"/>
    </row>
    <row r="457" spans="1:8" s="24" customFormat="1" ht="12.75">
      <c r="A457" s="231"/>
      <c r="B457" s="231"/>
      <c r="C457" s="171">
        <v>4210</v>
      </c>
      <c r="D457" s="223" t="s">
        <v>262</v>
      </c>
      <c r="E457" s="220">
        <v>22000</v>
      </c>
      <c r="F457" s="220">
        <v>22000</v>
      </c>
      <c r="G457" s="220"/>
      <c r="H457" s="58"/>
    </row>
    <row r="458" spans="1:8" s="24" customFormat="1" ht="29.25" customHeight="1">
      <c r="A458" s="231"/>
      <c r="B458" s="231"/>
      <c r="C458" s="171">
        <v>4240</v>
      </c>
      <c r="D458" s="223" t="s">
        <v>468</v>
      </c>
      <c r="E458" s="220">
        <v>5000</v>
      </c>
      <c r="F458" s="220">
        <v>5000</v>
      </c>
      <c r="G458" s="220"/>
      <c r="H458" s="58"/>
    </row>
    <row r="459" spans="1:8" s="24" customFormat="1" ht="12.75">
      <c r="A459" s="231"/>
      <c r="B459" s="231"/>
      <c r="C459" s="171">
        <v>4260</v>
      </c>
      <c r="D459" s="223" t="s">
        <v>270</v>
      </c>
      <c r="E459" s="220">
        <v>8800</v>
      </c>
      <c r="F459" s="220">
        <v>8800</v>
      </c>
      <c r="G459" s="220"/>
      <c r="H459" s="58"/>
    </row>
    <row r="460" spans="1:8" s="24" customFormat="1" ht="12.75">
      <c r="A460" s="231"/>
      <c r="B460" s="231"/>
      <c r="C460" s="171">
        <v>4270</v>
      </c>
      <c r="D460" s="223" t="s">
        <v>271</v>
      </c>
      <c r="E460" s="220">
        <v>2000</v>
      </c>
      <c r="F460" s="220">
        <v>2000</v>
      </c>
      <c r="G460" s="220"/>
      <c r="H460" s="58"/>
    </row>
    <row r="461" spans="1:8" s="24" customFormat="1" ht="12.75">
      <c r="A461" s="231"/>
      <c r="B461" s="231"/>
      <c r="C461" s="171">
        <v>4280</v>
      </c>
      <c r="D461" s="223" t="s">
        <v>272</v>
      </c>
      <c r="E461" s="220">
        <v>400</v>
      </c>
      <c r="F461" s="220">
        <v>400</v>
      </c>
      <c r="G461" s="220"/>
      <c r="H461" s="58"/>
    </row>
    <row r="462" spans="1:8" s="24" customFormat="1" ht="12.75">
      <c r="A462" s="231"/>
      <c r="B462" s="231"/>
      <c r="C462" s="171">
        <v>4300</v>
      </c>
      <c r="D462" s="223" t="s">
        <v>263</v>
      </c>
      <c r="E462" s="220">
        <v>5230</v>
      </c>
      <c r="F462" s="220">
        <v>5230</v>
      </c>
      <c r="G462" s="220"/>
      <c r="H462" s="58"/>
    </row>
    <row r="463" spans="1:8" s="24" customFormat="1" ht="12.75">
      <c r="A463" s="231"/>
      <c r="B463" s="231"/>
      <c r="C463" s="171">
        <v>4350</v>
      </c>
      <c r="D463" s="223" t="s">
        <v>376</v>
      </c>
      <c r="E463" s="220">
        <v>895</v>
      </c>
      <c r="F463" s="220">
        <v>895</v>
      </c>
      <c r="G463" s="220"/>
      <c r="H463" s="58"/>
    </row>
    <row r="464" spans="1:8" s="24" customFormat="1" ht="38.25">
      <c r="A464" s="231"/>
      <c r="B464" s="231"/>
      <c r="C464" s="171">
        <v>4370</v>
      </c>
      <c r="D464" s="223" t="s">
        <v>484</v>
      </c>
      <c r="E464" s="220">
        <v>3822</v>
      </c>
      <c r="F464" s="220">
        <v>3822</v>
      </c>
      <c r="G464" s="220"/>
      <c r="H464" s="58"/>
    </row>
    <row r="465" spans="1:8" s="24" customFormat="1" ht="12.75">
      <c r="A465" s="231"/>
      <c r="B465" s="231"/>
      <c r="C465" s="171">
        <v>4410</v>
      </c>
      <c r="D465" s="223" t="s">
        <v>264</v>
      </c>
      <c r="E465" s="220">
        <v>1500</v>
      </c>
      <c r="F465" s="220">
        <v>1500</v>
      </c>
      <c r="G465" s="220"/>
      <c r="H465" s="58"/>
    </row>
    <row r="466" spans="1:8" s="24" customFormat="1" ht="12.75">
      <c r="A466" s="231"/>
      <c r="B466" s="231"/>
      <c r="C466" s="171">
        <v>4430</v>
      </c>
      <c r="D466" s="223" t="s">
        <v>274</v>
      </c>
      <c r="E466" s="220">
        <v>322</v>
      </c>
      <c r="F466" s="220">
        <v>322</v>
      </c>
      <c r="G466" s="220"/>
      <c r="H466" s="58"/>
    </row>
    <row r="467" spans="1:8" s="24" customFormat="1" ht="12.75">
      <c r="A467" s="231"/>
      <c r="B467" s="231"/>
      <c r="C467" s="171">
        <v>4440</v>
      </c>
      <c r="D467" s="223" t="s">
        <v>265</v>
      </c>
      <c r="E467" s="220">
        <v>52034</v>
      </c>
      <c r="F467" s="220">
        <v>52034</v>
      </c>
      <c r="G467" s="220"/>
      <c r="H467" s="58"/>
    </row>
    <row r="468" spans="1:8" s="24" customFormat="1" ht="25.5">
      <c r="A468" s="231"/>
      <c r="B468" s="231"/>
      <c r="C468" s="171">
        <v>4700</v>
      </c>
      <c r="D468" s="223" t="s">
        <v>373</v>
      </c>
      <c r="E468" s="220">
        <v>300</v>
      </c>
      <c r="F468" s="220">
        <v>300</v>
      </c>
      <c r="G468" s="220"/>
      <c r="H468" s="58"/>
    </row>
    <row r="469" spans="1:8" s="24" customFormat="1" ht="32.25" customHeight="1">
      <c r="A469" s="231"/>
      <c r="B469" s="231" t="s">
        <v>201</v>
      </c>
      <c r="C469" s="171"/>
      <c r="D469" s="223" t="s">
        <v>240</v>
      </c>
      <c r="E469" s="220">
        <f>E470</f>
        <v>5000</v>
      </c>
      <c r="F469" s="220">
        <f>F470</f>
        <v>5000</v>
      </c>
      <c r="G469" s="220"/>
      <c r="H469" s="58"/>
    </row>
    <row r="470" spans="1:8" s="24" customFormat="1" ht="25.5">
      <c r="A470" s="231"/>
      <c r="B470" s="231"/>
      <c r="C470" s="171">
        <v>2540</v>
      </c>
      <c r="D470" s="223" t="s">
        <v>285</v>
      </c>
      <c r="E470" s="220">
        <v>5000</v>
      </c>
      <c r="F470" s="220">
        <v>5000</v>
      </c>
      <c r="G470" s="220"/>
      <c r="H470" s="58"/>
    </row>
    <row r="471" spans="1:8" s="24" customFormat="1" ht="32.25" customHeight="1">
      <c r="A471" s="231"/>
      <c r="B471" s="231" t="s">
        <v>202</v>
      </c>
      <c r="C471" s="171"/>
      <c r="D471" s="223" t="s">
        <v>241</v>
      </c>
      <c r="E471" s="220">
        <f>E472</f>
        <v>770000</v>
      </c>
      <c r="F471" s="220">
        <f>F472</f>
        <v>770000</v>
      </c>
      <c r="G471" s="220"/>
      <c r="H471" s="58"/>
    </row>
    <row r="472" spans="1:8" s="24" customFormat="1" ht="25.5">
      <c r="A472" s="231"/>
      <c r="B472" s="231"/>
      <c r="C472" s="171">
        <v>2540</v>
      </c>
      <c r="D472" s="223" t="s">
        <v>285</v>
      </c>
      <c r="E472" s="220">
        <v>770000</v>
      </c>
      <c r="F472" s="220">
        <v>770000</v>
      </c>
      <c r="G472" s="220"/>
      <c r="H472" s="58"/>
    </row>
    <row r="473" spans="1:8" s="24" customFormat="1" ht="27.75" customHeight="1">
      <c r="A473" s="231"/>
      <c r="B473" s="231" t="s">
        <v>397</v>
      </c>
      <c r="C473" s="171"/>
      <c r="D473" s="223" t="s">
        <v>398</v>
      </c>
      <c r="E473" s="220">
        <f>E474</f>
        <v>80030</v>
      </c>
      <c r="F473" s="220">
        <f>F474</f>
        <v>80030</v>
      </c>
      <c r="G473" s="220"/>
      <c r="H473" s="58"/>
    </row>
    <row r="474" spans="1:8" s="24" customFormat="1" ht="12.75">
      <c r="A474" s="231"/>
      <c r="B474" s="231"/>
      <c r="C474" s="171">
        <v>3240</v>
      </c>
      <c r="D474" s="223" t="s">
        <v>399</v>
      </c>
      <c r="E474" s="220">
        <v>80030</v>
      </c>
      <c r="F474" s="220">
        <v>80030</v>
      </c>
      <c r="G474" s="220"/>
      <c r="H474" s="58"/>
    </row>
    <row r="475" spans="1:8" s="24" customFormat="1" ht="27.75" customHeight="1">
      <c r="A475" s="231"/>
      <c r="B475" s="231" t="s">
        <v>360</v>
      </c>
      <c r="C475" s="171"/>
      <c r="D475" s="223" t="s">
        <v>361</v>
      </c>
      <c r="E475" s="220">
        <f>SUM(E476:E495)</f>
        <v>2768436</v>
      </c>
      <c r="F475" s="220">
        <f>SUM(F476:F495)</f>
        <v>2768436</v>
      </c>
      <c r="G475" s="220"/>
      <c r="H475" s="58"/>
    </row>
    <row r="476" spans="1:8" s="24" customFormat="1" ht="15" customHeight="1">
      <c r="A476" s="231"/>
      <c r="B476" s="231"/>
      <c r="C476" s="171">
        <v>3020</v>
      </c>
      <c r="D476" s="223" t="s">
        <v>464</v>
      </c>
      <c r="E476" s="220">
        <v>102950</v>
      </c>
      <c r="F476" s="220">
        <v>102950</v>
      </c>
      <c r="G476" s="220"/>
      <c r="H476" s="58"/>
    </row>
    <row r="477" spans="1:8" s="24" customFormat="1" ht="12.75">
      <c r="A477" s="231"/>
      <c r="B477" s="231"/>
      <c r="C477" s="171">
        <v>4010</v>
      </c>
      <c r="D477" s="223" t="s">
        <v>257</v>
      </c>
      <c r="E477" s="220">
        <v>1563316</v>
      </c>
      <c r="F477" s="220">
        <v>1563316</v>
      </c>
      <c r="G477" s="220"/>
      <c r="H477" s="58"/>
    </row>
    <row r="478" spans="1:8" s="24" customFormat="1" ht="12.75">
      <c r="A478" s="231"/>
      <c r="B478" s="231"/>
      <c r="C478" s="171">
        <v>4040</v>
      </c>
      <c r="D478" s="223" t="s">
        <v>258</v>
      </c>
      <c r="E478" s="220">
        <v>132345</v>
      </c>
      <c r="F478" s="220">
        <v>132345</v>
      </c>
      <c r="G478" s="220"/>
      <c r="H478" s="58"/>
    </row>
    <row r="479" spans="1:8" s="24" customFormat="1" ht="16.5" customHeight="1">
      <c r="A479" s="231"/>
      <c r="B479" s="231"/>
      <c r="C479" s="171">
        <v>4110</v>
      </c>
      <c r="D479" s="223" t="s">
        <v>277</v>
      </c>
      <c r="E479" s="220">
        <v>334937</v>
      </c>
      <c r="F479" s="220">
        <v>334937</v>
      </c>
      <c r="G479" s="220"/>
      <c r="H479" s="58"/>
    </row>
    <row r="480" spans="1:8" s="24" customFormat="1" ht="12.75">
      <c r="A480" s="231"/>
      <c r="B480" s="231"/>
      <c r="C480" s="171">
        <v>4120</v>
      </c>
      <c r="D480" s="223" t="s">
        <v>260</v>
      </c>
      <c r="E480" s="220">
        <v>43836</v>
      </c>
      <c r="F480" s="220">
        <v>43836</v>
      </c>
      <c r="G480" s="220"/>
      <c r="H480" s="58"/>
    </row>
    <row r="481" spans="1:8" s="24" customFormat="1" ht="12.75">
      <c r="A481" s="231"/>
      <c r="B481" s="231"/>
      <c r="C481" s="171">
        <v>4170</v>
      </c>
      <c r="D481" s="223" t="s">
        <v>269</v>
      </c>
      <c r="E481" s="220">
        <v>1000</v>
      </c>
      <c r="F481" s="220">
        <v>1000</v>
      </c>
      <c r="G481" s="220"/>
      <c r="H481" s="58"/>
    </row>
    <row r="482" spans="1:8" s="24" customFormat="1" ht="18.75" customHeight="1">
      <c r="A482" s="231"/>
      <c r="B482" s="231"/>
      <c r="C482" s="171">
        <v>4210</v>
      </c>
      <c r="D482" s="223" t="s">
        <v>262</v>
      </c>
      <c r="E482" s="220">
        <v>190300</v>
      </c>
      <c r="F482" s="220">
        <v>190300</v>
      </c>
      <c r="G482" s="220"/>
      <c r="H482" s="58"/>
    </row>
    <row r="483" spans="1:8" s="24" customFormat="1" ht="12.75">
      <c r="A483" s="231"/>
      <c r="B483" s="231"/>
      <c r="C483" s="171">
        <v>4220</v>
      </c>
      <c r="D483" s="223" t="s">
        <v>281</v>
      </c>
      <c r="E483" s="220">
        <v>153000</v>
      </c>
      <c r="F483" s="220">
        <v>153000</v>
      </c>
      <c r="G483" s="220"/>
      <c r="H483" s="58"/>
    </row>
    <row r="484" spans="1:8" s="24" customFormat="1" ht="34.5" customHeight="1">
      <c r="A484" s="231"/>
      <c r="B484" s="231"/>
      <c r="C484" s="171">
        <v>4230</v>
      </c>
      <c r="D484" s="223" t="s">
        <v>485</v>
      </c>
      <c r="E484" s="220">
        <v>7000</v>
      </c>
      <c r="F484" s="220">
        <v>7000</v>
      </c>
      <c r="G484" s="220"/>
      <c r="H484" s="58"/>
    </row>
    <row r="485" spans="1:8" s="24" customFormat="1" ht="25.5">
      <c r="A485" s="231"/>
      <c r="B485" s="231"/>
      <c r="C485" s="171">
        <v>4240</v>
      </c>
      <c r="D485" s="223" t="s">
        <v>283</v>
      </c>
      <c r="E485" s="220">
        <v>1900</v>
      </c>
      <c r="F485" s="220">
        <v>1900</v>
      </c>
      <c r="G485" s="220"/>
      <c r="H485" s="58"/>
    </row>
    <row r="486" spans="1:8" s="24" customFormat="1" ht="12.75">
      <c r="A486" s="231"/>
      <c r="B486" s="231"/>
      <c r="C486" s="171">
        <v>4260</v>
      </c>
      <c r="D486" s="223" t="s">
        <v>270</v>
      </c>
      <c r="E486" s="220">
        <v>37258</v>
      </c>
      <c r="F486" s="220">
        <v>37258</v>
      </c>
      <c r="G486" s="220"/>
      <c r="H486" s="58"/>
    </row>
    <row r="487" spans="1:8" s="24" customFormat="1" ht="12.75">
      <c r="A487" s="231"/>
      <c r="B487" s="231"/>
      <c r="C487" s="171">
        <v>4270</v>
      </c>
      <c r="D487" s="223" t="s">
        <v>271</v>
      </c>
      <c r="E487" s="220">
        <v>2000</v>
      </c>
      <c r="F487" s="220">
        <v>2000</v>
      </c>
      <c r="G487" s="220"/>
      <c r="H487" s="58"/>
    </row>
    <row r="488" spans="1:8" s="24" customFormat="1" ht="12.75">
      <c r="A488" s="231"/>
      <c r="B488" s="231"/>
      <c r="C488" s="171">
        <v>4280</v>
      </c>
      <c r="D488" s="223" t="s">
        <v>272</v>
      </c>
      <c r="E488" s="220">
        <v>4200</v>
      </c>
      <c r="F488" s="220">
        <v>4200</v>
      </c>
      <c r="G488" s="220"/>
      <c r="H488" s="58"/>
    </row>
    <row r="489" spans="1:8" s="24" customFormat="1" ht="13.5" customHeight="1">
      <c r="A489" s="231"/>
      <c r="B489" s="231"/>
      <c r="C489" s="171">
        <v>4300</v>
      </c>
      <c r="D489" s="223" t="s">
        <v>263</v>
      </c>
      <c r="E489" s="220">
        <v>87187</v>
      </c>
      <c r="F489" s="220">
        <v>87187</v>
      </c>
      <c r="G489" s="220"/>
      <c r="H489" s="58"/>
    </row>
    <row r="490" spans="1:8" s="24" customFormat="1" ht="12.75">
      <c r="A490" s="231"/>
      <c r="B490" s="231"/>
      <c r="C490" s="171">
        <v>4350</v>
      </c>
      <c r="D490" s="223" t="s">
        <v>376</v>
      </c>
      <c r="E490" s="220">
        <v>896</v>
      </c>
      <c r="F490" s="220">
        <v>896</v>
      </c>
      <c r="G490" s="220"/>
      <c r="H490" s="58"/>
    </row>
    <row r="491" spans="1:8" s="24" customFormat="1" ht="38.25">
      <c r="A491" s="231"/>
      <c r="B491" s="231"/>
      <c r="C491" s="171">
        <v>4370</v>
      </c>
      <c r="D491" s="223" t="s">
        <v>484</v>
      </c>
      <c r="E491" s="220">
        <v>6659</v>
      </c>
      <c r="F491" s="220">
        <v>6659</v>
      </c>
      <c r="G491" s="220"/>
      <c r="H491" s="58"/>
    </row>
    <row r="492" spans="1:8" s="24" customFormat="1" ht="12.75">
      <c r="A492" s="231"/>
      <c r="B492" s="231"/>
      <c r="C492" s="171">
        <v>4410</v>
      </c>
      <c r="D492" s="223" t="s">
        <v>264</v>
      </c>
      <c r="E492" s="220">
        <v>800</v>
      </c>
      <c r="F492" s="220">
        <v>800</v>
      </c>
      <c r="G492" s="220"/>
      <c r="H492" s="58"/>
    </row>
    <row r="493" spans="1:8" s="24" customFormat="1" ht="12.75">
      <c r="A493" s="231"/>
      <c r="B493" s="231"/>
      <c r="C493" s="171">
        <v>4430</v>
      </c>
      <c r="D493" s="223" t="s">
        <v>274</v>
      </c>
      <c r="E493" s="220">
        <v>7380</v>
      </c>
      <c r="F493" s="220">
        <v>7380</v>
      </c>
      <c r="G493" s="220"/>
      <c r="H493" s="58"/>
    </row>
    <row r="494" spans="1:8" s="24" customFormat="1" ht="12.75">
      <c r="A494" s="231"/>
      <c r="B494" s="231"/>
      <c r="C494" s="171">
        <v>4440</v>
      </c>
      <c r="D494" s="223" t="s">
        <v>265</v>
      </c>
      <c r="E494" s="220">
        <v>88322</v>
      </c>
      <c r="F494" s="220">
        <v>88322</v>
      </c>
      <c r="G494" s="220"/>
      <c r="H494" s="58"/>
    </row>
    <row r="495" spans="1:8" s="24" customFormat="1" ht="25.5">
      <c r="A495" s="231"/>
      <c r="B495" s="231"/>
      <c r="C495" s="171">
        <v>4700</v>
      </c>
      <c r="D495" s="223" t="s">
        <v>373</v>
      </c>
      <c r="E495" s="220">
        <v>3150</v>
      </c>
      <c r="F495" s="220">
        <v>3150</v>
      </c>
      <c r="G495" s="220"/>
      <c r="H495" s="58"/>
    </row>
    <row r="496" spans="1:8" s="24" customFormat="1" ht="26.25" customHeight="1">
      <c r="A496" s="231"/>
      <c r="B496" s="231" t="s">
        <v>245</v>
      </c>
      <c r="C496" s="171"/>
      <c r="D496" s="223" t="s">
        <v>228</v>
      </c>
      <c r="E496" s="220">
        <f>SUM(E497:E498)</f>
        <v>21049</v>
      </c>
      <c r="F496" s="220">
        <f>SUM(F497:F498)</f>
        <v>21049</v>
      </c>
      <c r="G496" s="220"/>
      <c r="H496" s="58"/>
    </row>
    <row r="497" spans="1:8" s="24" customFormat="1" ht="12.75">
      <c r="A497" s="231"/>
      <c r="B497" s="231"/>
      <c r="C497" s="171">
        <v>4300</v>
      </c>
      <c r="D497" s="223" t="s">
        <v>263</v>
      </c>
      <c r="E497" s="220">
        <v>8000</v>
      </c>
      <c r="F497" s="220">
        <v>8000</v>
      </c>
      <c r="G497" s="220"/>
      <c r="H497" s="58"/>
    </row>
    <row r="498" spans="1:8" s="24" customFormat="1" ht="25.5">
      <c r="A498" s="231"/>
      <c r="B498" s="231"/>
      <c r="C498" s="171">
        <v>4700</v>
      </c>
      <c r="D498" s="223" t="s">
        <v>373</v>
      </c>
      <c r="E498" s="220">
        <v>13049</v>
      </c>
      <c r="F498" s="220">
        <v>13049</v>
      </c>
      <c r="G498" s="220"/>
      <c r="H498" s="58"/>
    </row>
    <row r="499" spans="1:8" s="24" customFormat="1" ht="27" customHeight="1">
      <c r="A499" s="231"/>
      <c r="B499" s="231" t="s">
        <v>203</v>
      </c>
      <c r="C499" s="171"/>
      <c r="D499" s="223" t="s">
        <v>229</v>
      </c>
      <c r="E499" s="220">
        <f>SUM(E500:E504)</f>
        <v>89036</v>
      </c>
      <c r="F499" s="220">
        <f>SUM(F500:F504)</f>
        <v>89036</v>
      </c>
      <c r="G499" s="220"/>
      <c r="H499" s="58"/>
    </row>
    <row r="500" spans="1:8" s="24" customFormat="1" ht="25.5">
      <c r="A500" s="231"/>
      <c r="B500" s="231"/>
      <c r="C500" s="171">
        <v>3020</v>
      </c>
      <c r="D500" s="223" t="s">
        <v>396</v>
      </c>
      <c r="E500" s="220">
        <v>6315</v>
      </c>
      <c r="F500" s="220">
        <v>6315</v>
      </c>
      <c r="G500" s="220"/>
      <c r="H500" s="58"/>
    </row>
    <row r="501" spans="1:8" s="24" customFormat="1" ht="12.75">
      <c r="A501" s="231"/>
      <c r="B501" s="231"/>
      <c r="C501" s="171">
        <v>4010</v>
      </c>
      <c r="D501" s="223" t="s">
        <v>257</v>
      </c>
      <c r="E501" s="220">
        <v>57486</v>
      </c>
      <c r="F501" s="220">
        <v>57486</v>
      </c>
      <c r="G501" s="220"/>
      <c r="H501" s="58"/>
    </row>
    <row r="502" spans="1:8" s="24" customFormat="1" ht="12.75">
      <c r="A502" s="231"/>
      <c r="B502" s="231"/>
      <c r="C502" s="171">
        <v>4110</v>
      </c>
      <c r="D502" s="223" t="s">
        <v>277</v>
      </c>
      <c r="E502" s="220">
        <v>5608</v>
      </c>
      <c r="F502" s="220">
        <v>5608</v>
      </c>
      <c r="G502" s="220"/>
      <c r="H502" s="58"/>
    </row>
    <row r="503" spans="1:8" s="24" customFormat="1" ht="12.75">
      <c r="A503" s="231"/>
      <c r="B503" s="231"/>
      <c r="C503" s="171">
        <v>4120</v>
      </c>
      <c r="D503" s="223" t="s">
        <v>260</v>
      </c>
      <c r="E503" s="220">
        <v>800</v>
      </c>
      <c r="F503" s="220">
        <v>800</v>
      </c>
      <c r="G503" s="220"/>
      <c r="H503" s="58"/>
    </row>
    <row r="504" spans="1:8" s="24" customFormat="1" ht="12.75">
      <c r="A504" s="231"/>
      <c r="B504" s="231"/>
      <c r="C504" s="171">
        <v>4440</v>
      </c>
      <c r="D504" s="223" t="s">
        <v>265</v>
      </c>
      <c r="E504" s="220">
        <v>18827</v>
      </c>
      <c r="F504" s="220">
        <v>18827</v>
      </c>
      <c r="G504" s="220"/>
      <c r="H504" s="58"/>
    </row>
    <row r="505" spans="1:8" s="326" customFormat="1" ht="36" customHeight="1">
      <c r="A505" s="246" t="s">
        <v>515</v>
      </c>
      <c r="B505" s="246"/>
      <c r="C505" s="271"/>
      <c r="D505" s="252" t="s">
        <v>516</v>
      </c>
      <c r="E505" s="244">
        <f>E506</f>
        <v>60000</v>
      </c>
      <c r="F505" s="244">
        <f>F506</f>
        <v>60000</v>
      </c>
      <c r="G505" s="244"/>
      <c r="H505" s="58"/>
    </row>
    <row r="506" spans="1:8" s="24" customFormat="1" ht="38.25">
      <c r="A506" s="231"/>
      <c r="B506" s="231" t="s">
        <v>517</v>
      </c>
      <c r="C506" s="171"/>
      <c r="D506" s="223" t="s">
        <v>518</v>
      </c>
      <c r="E506" s="220">
        <f>SUM(E507:E509)</f>
        <v>60000</v>
      </c>
      <c r="F506" s="220">
        <f>SUM(F507:F509)</f>
        <v>60000</v>
      </c>
      <c r="G506" s="220"/>
      <c r="H506" s="58"/>
    </row>
    <row r="507" spans="1:8" s="24" customFormat="1" ht="12.75">
      <c r="A507" s="231"/>
      <c r="B507" s="231"/>
      <c r="C507" s="171">
        <v>4210</v>
      </c>
      <c r="D507" s="223" t="s">
        <v>262</v>
      </c>
      <c r="E507" s="220">
        <v>29500</v>
      </c>
      <c r="F507" s="220">
        <v>29500</v>
      </c>
      <c r="G507" s="220"/>
      <c r="H507" s="58"/>
    </row>
    <row r="508" spans="1:8" s="24" customFormat="1" ht="12.75">
      <c r="A508" s="231"/>
      <c r="B508" s="231"/>
      <c r="C508" s="171">
        <v>4300</v>
      </c>
      <c r="D508" s="223" t="s">
        <v>263</v>
      </c>
      <c r="E508" s="220">
        <v>30000</v>
      </c>
      <c r="F508" s="220">
        <v>30000</v>
      </c>
      <c r="G508" s="220"/>
      <c r="H508" s="58"/>
    </row>
    <row r="509" spans="1:8" s="24" customFormat="1" ht="25.5">
      <c r="A509" s="231"/>
      <c r="B509" s="231"/>
      <c r="C509" s="171">
        <v>4700</v>
      </c>
      <c r="D509" s="223" t="s">
        <v>519</v>
      </c>
      <c r="E509" s="220">
        <v>500</v>
      </c>
      <c r="F509" s="220">
        <v>500</v>
      </c>
      <c r="G509" s="220"/>
      <c r="H509" s="58"/>
    </row>
    <row r="510" spans="1:8" s="326" customFormat="1" ht="28.5" customHeight="1">
      <c r="A510" s="246" t="s">
        <v>204</v>
      </c>
      <c r="B510" s="246"/>
      <c r="C510" s="271"/>
      <c r="D510" s="252" t="s">
        <v>242</v>
      </c>
      <c r="E510" s="244">
        <f>E511+E516</f>
        <v>95000</v>
      </c>
      <c r="F510" s="244">
        <f>F511+F516</f>
        <v>95000</v>
      </c>
      <c r="G510" s="244"/>
      <c r="H510" s="58"/>
    </row>
    <row r="511" spans="1:8" s="24" customFormat="1" ht="30.75" customHeight="1">
      <c r="A511" s="231"/>
      <c r="B511" s="231" t="s">
        <v>205</v>
      </c>
      <c r="C511" s="171"/>
      <c r="D511" s="223" t="s">
        <v>243</v>
      </c>
      <c r="E511" s="220">
        <f>SUM(E512:E515)</f>
        <v>40000</v>
      </c>
      <c r="F511" s="220">
        <f>SUM(F512:F515)</f>
        <v>40000</v>
      </c>
      <c r="G511" s="220"/>
      <c r="H511" s="58"/>
    </row>
    <row r="512" spans="1:8" s="24" customFormat="1" ht="18" customHeight="1">
      <c r="A512" s="231"/>
      <c r="B512" s="231"/>
      <c r="C512" s="171">
        <v>3240</v>
      </c>
      <c r="D512" s="223" t="s">
        <v>399</v>
      </c>
      <c r="E512" s="220">
        <v>2100</v>
      </c>
      <c r="F512" s="220">
        <v>2100</v>
      </c>
      <c r="G512" s="220"/>
      <c r="H512" s="58"/>
    </row>
    <row r="513" spans="1:8" s="24" customFormat="1" ht="18" customHeight="1">
      <c r="A513" s="231"/>
      <c r="B513" s="231"/>
      <c r="C513" s="171">
        <v>4170</v>
      </c>
      <c r="D513" s="223" t="s">
        <v>269</v>
      </c>
      <c r="E513" s="220">
        <v>5600</v>
      </c>
      <c r="F513" s="220">
        <v>5600</v>
      </c>
      <c r="G513" s="220"/>
      <c r="H513" s="58"/>
    </row>
    <row r="514" spans="1:8" s="24" customFormat="1" ht="12.75">
      <c r="A514" s="231"/>
      <c r="B514" s="231"/>
      <c r="C514" s="171">
        <v>4210</v>
      </c>
      <c r="D514" s="223" t="s">
        <v>262</v>
      </c>
      <c r="E514" s="220">
        <v>20400</v>
      </c>
      <c r="F514" s="220">
        <v>20400</v>
      </c>
      <c r="G514" s="220"/>
      <c r="H514" s="58"/>
    </row>
    <row r="515" spans="1:8" s="24" customFormat="1" ht="12.75">
      <c r="A515" s="231"/>
      <c r="B515" s="231"/>
      <c r="C515" s="171">
        <v>4300</v>
      </c>
      <c r="D515" s="223" t="s">
        <v>263</v>
      </c>
      <c r="E515" s="220">
        <v>11900</v>
      </c>
      <c r="F515" s="220">
        <v>11900</v>
      </c>
      <c r="G515" s="220"/>
      <c r="H515" s="58"/>
    </row>
    <row r="516" spans="1:7" s="58" customFormat="1" ht="30" customHeight="1">
      <c r="A516" s="231"/>
      <c r="B516" s="231" t="s">
        <v>206</v>
      </c>
      <c r="C516" s="171"/>
      <c r="D516" s="223" t="s">
        <v>244</v>
      </c>
      <c r="E516" s="220">
        <f>E517</f>
        <v>55000</v>
      </c>
      <c r="F516" s="220">
        <f>F517</f>
        <v>55000</v>
      </c>
      <c r="G516" s="220"/>
    </row>
    <row r="517" spans="1:7" s="58" customFormat="1" ht="38.25">
      <c r="A517" s="231"/>
      <c r="B517" s="231"/>
      <c r="C517" s="171">
        <v>2310</v>
      </c>
      <c r="D517" s="223" t="s">
        <v>385</v>
      </c>
      <c r="E517" s="220">
        <v>55000</v>
      </c>
      <c r="F517" s="220">
        <v>55000</v>
      </c>
      <c r="G517" s="220"/>
    </row>
    <row r="518" spans="1:8" s="326" customFormat="1" ht="30.75" customHeight="1">
      <c r="A518" s="246" t="s">
        <v>207</v>
      </c>
      <c r="B518" s="246"/>
      <c r="C518" s="271"/>
      <c r="D518" s="252" t="s">
        <v>530</v>
      </c>
      <c r="E518" s="244">
        <v>50000</v>
      </c>
      <c r="F518" s="244">
        <v>50000</v>
      </c>
      <c r="G518" s="244"/>
      <c r="H518" s="58"/>
    </row>
    <row r="519" spans="1:7" s="58" customFormat="1" ht="25.5" customHeight="1">
      <c r="A519" s="231"/>
      <c r="B519" s="231" t="s">
        <v>208</v>
      </c>
      <c r="C519" s="171"/>
      <c r="D519" s="223" t="s">
        <v>531</v>
      </c>
      <c r="E519" s="220">
        <v>50000</v>
      </c>
      <c r="F519" s="220">
        <v>50000</v>
      </c>
      <c r="G519" s="220"/>
    </row>
    <row r="520" spans="1:7" s="58" customFormat="1" ht="12.75">
      <c r="A520" s="231"/>
      <c r="B520" s="231"/>
      <c r="C520" s="171">
        <v>4170</v>
      </c>
      <c r="D520" s="223" t="s">
        <v>269</v>
      </c>
      <c r="E520" s="220">
        <v>11500</v>
      </c>
      <c r="F520" s="220">
        <v>11500</v>
      </c>
      <c r="G520" s="220"/>
    </row>
    <row r="521" spans="1:7" s="58" customFormat="1" ht="12.75">
      <c r="A521" s="231"/>
      <c r="B521" s="231"/>
      <c r="C521" s="171">
        <v>4210</v>
      </c>
      <c r="D521" s="223" t="s">
        <v>262</v>
      </c>
      <c r="E521" s="220">
        <v>28500</v>
      </c>
      <c r="F521" s="220">
        <v>28500</v>
      </c>
      <c r="G521" s="220"/>
    </row>
    <row r="522" spans="1:7" s="58" customFormat="1" ht="12.75">
      <c r="A522" s="231"/>
      <c r="B522" s="242"/>
      <c r="C522" s="171">
        <v>4300</v>
      </c>
      <c r="D522" s="241" t="s">
        <v>263</v>
      </c>
      <c r="E522" s="220">
        <v>10000</v>
      </c>
      <c r="F522" s="220">
        <v>10000</v>
      </c>
      <c r="G522" s="220"/>
    </row>
    <row r="523" spans="1:7" s="327" customFormat="1" ht="27.75" customHeight="1">
      <c r="A523" s="419" t="s">
        <v>98</v>
      </c>
      <c r="B523" s="419"/>
      <c r="C523" s="419"/>
      <c r="D523" s="419"/>
      <c r="E523" s="240">
        <f>SUM(E8:E522)/3</f>
        <v>69991934</v>
      </c>
      <c r="F523" s="240">
        <f>SUM(F8:F522)/3</f>
        <v>67211696</v>
      </c>
      <c r="G523" s="240">
        <f>SUM(G8:G522)/3</f>
        <v>2780238</v>
      </c>
    </row>
    <row r="524" spans="5:7" ht="12.75">
      <c r="E524" s="328"/>
      <c r="F524" s="328"/>
      <c r="G524" s="328"/>
    </row>
    <row r="525" spans="1:7" ht="12.75">
      <c r="A525" s="36" t="s">
        <v>150</v>
      </c>
      <c r="E525" s="328"/>
      <c r="F525" s="328"/>
      <c r="G525" s="328"/>
    </row>
    <row r="528" ht="21.75" customHeight="1">
      <c r="D528" s="29"/>
    </row>
    <row r="529" ht="22.5" customHeight="1">
      <c r="D529" s="29"/>
    </row>
    <row r="530" ht="22.5" customHeight="1">
      <c r="D530"/>
    </row>
    <row r="531" ht="24.75" customHeight="1">
      <c r="D531"/>
    </row>
    <row r="532" ht="27.75" customHeight="1">
      <c r="D532"/>
    </row>
  </sheetData>
  <sheetProtection/>
  <mergeCells count="9">
    <mergeCell ref="A523:D523"/>
    <mergeCell ref="C4:C6"/>
    <mergeCell ref="A1:G1"/>
    <mergeCell ref="A4:A6"/>
    <mergeCell ref="D4:D6"/>
    <mergeCell ref="B4:B6"/>
    <mergeCell ref="E4:G4"/>
    <mergeCell ref="F5:G5"/>
    <mergeCell ref="E5:E6"/>
  </mergeCells>
  <printOptions horizontalCentered="1"/>
  <pageMargins left="0.1968503937007874" right="0.1968503937007874" top="1.1023622047244095" bottom="0.3937007874015748" header="0.1968503937007874" footer="0.5118110236220472"/>
  <pageSetup fitToHeight="22" fitToWidth="1" horizontalDpi="600" verticalDpi="600" orientation="portrait" paperSize="9" scale="89" r:id="rId1"/>
  <headerFooter alignWithMargins="0">
    <oddHeader xml:space="preserve">&amp;RZałącznik Nr 2 do 
Uchwały Nr XXV/142/2013
Rady Powiatu w Sochaczewie
z dnia 30 grudnia 2013r.
 </oddHeader>
  </headerFooter>
  <rowBreaks count="1" manualBreakCount="1">
    <brk id="5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showZeros="0" zoomScalePageLayoutView="0" workbookViewId="0" topLeftCell="A1">
      <selection activeCell="F21" sqref="F21"/>
    </sheetView>
  </sheetViews>
  <sheetFormatPr defaultColWidth="9.00390625" defaultRowHeight="12.75"/>
  <cols>
    <col min="1" max="1" width="5.75390625" style="0" customWidth="1"/>
    <col min="2" max="2" width="8.75390625" style="0" customWidth="1"/>
    <col min="3" max="3" width="24.625" style="0" customWidth="1"/>
    <col min="4" max="4" width="14.75390625" style="0" customWidth="1"/>
    <col min="5" max="5" width="16.125" style="0" customWidth="1"/>
    <col min="6" max="6" width="15.375" style="0" customWidth="1"/>
    <col min="7" max="7" width="14.875" style="0" customWidth="1"/>
    <col min="8" max="8" width="12.125" style="0" customWidth="1"/>
    <col min="9" max="9" width="12.875" style="0" customWidth="1"/>
    <col min="10" max="10" width="12.375" style="0" customWidth="1"/>
    <col min="11" max="11" width="11.375" style="0" customWidth="1"/>
    <col min="12" max="12" width="11.75390625" style="0" customWidth="1"/>
  </cols>
  <sheetData>
    <row r="1" spans="1:8" ht="20.25">
      <c r="A1" s="23"/>
      <c r="B1" s="23"/>
      <c r="C1" s="23"/>
      <c r="D1" s="427" t="s">
        <v>600</v>
      </c>
      <c r="E1" s="428"/>
      <c r="F1" s="428"/>
      <c r="G1" s="428"/>
      <c r="H1" s="152"/>
    </row>
    <row r="2" spans="1:8" ht="20.25">
      <c r="A2" s="23"/>
      <c r="B2" s="23"/>
      <c r="C2" s="23"/>
      <c r="D2" s="23"/>
      <c r="E2" s="154"/>
      <c r="F2" s="1"/>
      <c r="G2" s="11"/>
      <c r="H2" s="152"/>
    </row>
    <row r="3" spans="1:12" ht="12.75">
      <c r="A3" s="425" t="s">
        <v>27</v>
      </c>
      <c r="B3" s="425" t="s">
        <v>28</v>
      </c>
      <c r="C3" s="425" t="s">
        <v>420</v>
      </c>
      <c r="D3" s="425" t="s">
        <v>122</v>
      </c>
      <c r="E3" s="425" t="s">
        <v>447</v>
      </c>
      <c r="F3" s="423" t="s">
        <v>30</v>
      </c>
      <c r="G3" s="424"/>
      <c r="H3" s="425" t="s">
        <v>16</v>
      </c>
      <c r="I3" s="425" t="s">
        <v>448</v>
      </c>
      <c r="J3" s="425" t="s">
        <v>20</v>
      </c>
      <c r="K3" s="425" t="s">
        <v>18</v>
      </c>
      <c r="L3" s="425" t="s">
        <v>449</v>
      </c>
    </row>
    <row r="4" spans="1:12" ht="80.25" customHeight="1">
      <c r="A4" s="426"/>
      <c r="B4" s="426"/>
      <c r="C4" s="426"/>
      <c r="D4" s="426"/>
      <c r="E4" s="426"/>
      <c r="F4" s="221" t="s">
        <v>450</v>
      </c>
      <c r="G4" s="221" t="s">
        <v>15</v>
      </c>
      <c r="H4" s="426"/>
      <c r="I4" s="426"/>
      <c r="J4" s="426"/>
      <c r="K4" s="426"/>
      <c r="L4" s="426"/>
    </row>
    <row r="5" spans="1:12" ht="17.25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</row>
    <row r="6" spans="1:12" s="329" customFormat="1" ht="27" customHeight="1">
      <c r="A6" s="335" t="s">
        <v>153</v>
      </c>
      <c r="B6" s="335"/>
      <c r="C6" s="333" t="s">
        <v>291</v>
      </c>
      <c r="D6" s="334">
        <f>SUM(F6:L6)</f>
        <v>25000</v>
      </c>
      <c r="E6" s="334">
        <f aca="true" t="shared" si="0" ref="E6:E71">SUM(F6:G6)</f>
        <v>25000</v>
      </c>
      <c r="F6" s="311">
        <f>F7</f>
        <v>0</v>
      </c>
      <c r="G6" s="311">
        <f aca="true" t="shared" si="1" ref="G6:L6">G7</f>
        <v>25000</v>
      </c>
      <c r="H6" s="311">
        <f t="shared" si="1"/>
        <v>0</v>
      </c>
      <c r="I6" s="311">
        <f t="shared" si="1"/>
        <v>0</v>
      </c>
      <c r="J6" s="311">
        <f t="shared" si="1"/>
        <v>0</v>
      </c>
      <c r="K6" s="311">
        <f t="shared" si="1"/>
        <v>0</v>
      </c>
      <c r="L6" s="311">
        <f t="shared" si="1"/>
        <v>0</v>
      </c>
    </row>
    <row r="7" spans="1:13" ht="45" customHeight="1">
      <c r="A7" s="231"/>
      <c r="B7" s="231" t="s">
        <v>154</v>
      </c>
      <c r="C7" s="247" t="s">
        <v>452</v>
      </c>
      <c r="D7" s="331">
        <f aca="true" t="shared" si="2" ref="D7:D71">SUM(F7:L7)</f>
        <v>25000</v>
      </c>
      <c r="E7" s="331">
        <f t="shared" si="0"/>
        <v>25000</v>
      </c>
      <c r="F7" s="15"/>
      <c r="G7" s="220">
        <v>25000</v>
      </c>
      <c r="H7" s="220"/>
      <c r="I7" s="220"/>
      <c r="J7" s="220"/>
      <c r="K7" s="220"/>
      <c r="L7" s="220"/>
      <c r="M7" s="329"/>
    </row>
    <row r="8" spans="1:12" s="329" customFormat="1" ht="26.25" customHeight="1">
      <c r="A8" s="335" t="s">
        <v>155</v>
      </c>
      <c r="B8" s="335"/>
      <c r="C8" s="333" t="s">
        <v>176</v>
      </c>
      <c r="D8" s="334">
        <f t="shared" si="2"/>
        <v>2947504</v>
      </c>
      <c r="E8" s="334">
        <f t="shared" si="0"/>
        <v>2915504</v>
      </c>
      <c r="F8" s="334">
        <f>F9</f>
        <v>1431704</v>
      </c>
      <c r="G8" s="334">
        <f aca="true" t="shared" si="3" ref="G8:L8">G9</f>
        <v>1483800</v>
      </c>
      <c r="H8" s="334">
        <f t="shared" si="3"/>
        <v>0</v>
      </c>
      <c r="I8" s="334">
        <f t="shared" si="3"/>
        <v>32000</v>
      </c>
      <c r="J8" s="334">
        <f t="shared" si="3"/>
        <v>0</v>
      </c>
      <c r="K8" s="334">
        <f t="shared" si="3"/>
        <v>0</v>
      </c>
      <c r="L8" s="334">
        <f t="shared" si="3"/>
        <v>0</v>
      </c>
    </row>
    <row r="9" spans="1:13" ht="33.75" customHeight="1">
      <c r="A9" s="171"/>
      <c r="B9" s="171">
        <v>60014</v>
      </c>
      <c r="C9" s="330" t="s">
        <v>177</v>
      </c>
      <c r="D9" s="331">
        <f t="shared" si="2"/>
        <v>2947504</v>
      </c>
      <c r="E9" s="331">
        <f t="shared" si="0"/>
        <v>2915504</v>
      </c>
      <c r="F9" s="331">
        <v>1431704</v>
      </c>
      <c r="G9" s="331">
        <v>1483800</v>
      </c>
      <c r="H9" s="331"/>
      <c r="I9" s="331">
        <v>32000</v>
      </c>
      <c r="J9" s="331"/>
      <c r="K9" s="331"/>
      <c r="L9" s="331"/>
      <c r="M9" s="329"/>
    </row>
    <row r="10" spans="1:12" s="329" customFormat="1" ht="30" customHeight="1">
      <c r="A10" s="325">
        <v>700</v>
      </c>
      <c r="B10" s="325"/>
      <c r="C10" s="333" t="s">
        <v>178</v>
      </c>
      <c r="D10" s="334">
        <f t="shared" si="2"/>
        <v>45000</v>
      </c>
      <c r="E10" s="334">
        <f t="shared" si="0"/>
        <v>45000</v>
      </c>
      <c r="F10" s="334">
        <f>F11</f>
        <v>0</v>
      </c>
      <c r="G10" s="334">
        <f aca="true" t="shared" si="4" ref="G10:L10">G11</f>
        <v>45000</v>
      </c>
      <c r="H10" s="334">
        <f t="shared" si="4"/>
        <v>0</v>
      </c>
      <c r="I10" s="334">
        <f t="shared" si="4"/>
        <v>0</v>
      </c>
      <c r="J10" s="334">
        <f t="shared" si="4"/>
        <v>0</v>
      </c>
      <c r="K10" s="334">
        <f t="shared" si="4"/>
        <v>0</v>
      </c>
      <c r="L10" s="334">
        <f t="shared" si="4"/>
        <v>0</v>
      </c>
    </row>
    <row r="11" spans="1:13" ht="35.25" customHeight="1">
      <c r="A11" s="171"/>
      <c r="B11" s="171">
        <v>70005</v>
      </c>
      <c r="C11" s="247" t="s">
        <v>438</v>
      </c>
      <c r="D11" s="331">
        <f t="shared" si="2"/>
        <v>45000</v>
      </c>
      <c r="E11" s="331">
        <f t="shared" si="0"/>
        <v>45000</v>
      </c>
      <c r="F11" s="220"/>
      <c r="G11" s="220">
        <v>45000</v>
      </c>
      <c r="H11" s="220"/>
      <c r="I11" s="220"/>
      <c r="J11" s="220"/>
      <c r="K11" s="220"/>
      <c r="L11" s="220"/>
      <c r="M11" s="329"/>
    </row>
    <row r="12" spans="1:12" s="329" customFormat="1" ht="28.5" customHeight="1">
      <c r="A12" s="325">
        <v>710</v>
      </c>
      <c r="B12" s="325"/>
      <c r="C12" s="333" t="s">
        <v>209</v>
      </c>
      <c r="D12" s="334">
        <f t="shared" si="2"/>
        <v>542200</v>
      </c>
      <c r="E12" s="334">
        <f t="shared" si="0"/>
        <v>542200</v>
      </c>
      <c r="F12" s="334">
        <f>SUM(F13:F15)</f>
        <v>406500</v>
      </c>
      <c r="G12" s="334">
        <f aca="true" t="shared" si="5" ref="G12:L12">SUM(G13:G15)</f>
        <v>135700</v>
      </c>
      <c r="H12" s="334">
        <f t="shared" si="5"/>
        <v>0</v>
      </c>
      <c r="I12" s="334">
        <f t="shared" si="5"/>
        <v>0</v>
      </c>
      <c r="J12" s="334">
        <f t="shared" si="5"/>
        <v>0</v>
      </c>
      <c r="K12" s="334">
        <f t="shared" si="5"/>
        <v>0</v>
      </c>
      <c r="L12" s="334">
        <f t="shared" si="5"/>
        <v>0</v>
      </c>
    </row>
    <row r="13" spans="1:13" ht="32.25" customHeight="1">
      <c r="A13" s="171"/>
      <c r="B13" s="171">
        <v>71013</v>
      </c>
      <c r="C13" s="247" t="s">
        <v>454</v>
      </c>
      <c r="D13" s="331">
        <f t="shared" si="2"/>
        <v>25000</v>
      </c>
      <c r="E13" s="331">
        <f t="shared" si="0"/>
        <v>25000</v>
      </c>
      <c r="F13" s="220"/>
      <c r="G13" s="220">
        <v>25000</v>
      </c>
      <c r="H13" s="220"/>
      <c r="I13" s="220"/>
      <c r="J13" s="220"/>
      <c r="K13" s="220"/>
      <c r="L13" s="220"/>
      <c r="M13" s="329"/>
    </row>
    <row r="14" spans="1:13" ht="36" customHeight="1">
      <c r="A14" s="171"/>
      <c r="B14" s="171">
        <v>71014</v>
      </c>
      <c r="C14" s="247" t="s">
        <v>439</v>
      </c>
      <c r="D14" s="331">
        <f t="shared" si="2"/>
        <v>30000</v>
      </c>
      <c r="E14" s="331">
        <f t="shared" si="0"/>
        <v>30000</v>
      </c>
      <c r="F14" s="220"/>
      <c r="G14" s="220">
        <v>30000</v>
      </c>
      <c r="H14" s="220"/>
      <c r="I14" s="220"/>
      <c r="J14" s="220"/>
      <c r="K14" s="220"/>
      <c r="L14" s="220"/>
      <c r="M14" s="329"/>
    </row>
    <row r="15" spans="1:13" ht="30.75" customHeight="1">
      <c r="A15" s="171"/>
      <c r="B15" s="171">
        <v>71015</v>
      </c>
      <c r="C15" s="247" t="s">
        <v>212</v>
      </c>
      <c r="D15" s="331">
        <f t="shared" si="2"/>
        <v>487200</v>
      </c>
      <c r="E15" s="331">
        <f t="shared" si="0"/>
        <v>487200</v>
      </c>
      <c r="F15" s="220">
        <v>406500</v>
      </c>
      <c r="G15" s="220">
        <v>80700</v>
      </c>
      <c r="H15" s="220"/>
      <c r="I15" s="220"/>
      <c r="J15" s="220"/>
      <c r="K15" s="220"/>
      <c r="L15" s="220"/>
      <c r="M15" s="329"/>
    </row>
    <row r="16" spans="1:12" s="329" customFormat="1" ht="28.5" customHeight="1">
      <c r="A16" s="325">
        <v>750</v>
      </c>
      <c r="B16" s="325"/>
      <c r="C16" s="333" t="s">
        <v>213</v>
      </c>
      <c r="D16" s="334">
        <f>SUM(F16:L16)</f>
        <v>10550075</v>
      </c>
      <c r="E16" s="334">
        <f t="shared" si="0"/>
        <v>10209575</v>
      </c>
      <c r="F16" s="334">
        <f aca="true" t="shared" si="6" ref="F16:L16">SUM(F17:F21)</f>
        <v>7080502</v>
      </c>
      <c r="G16" s="334">
        <f t="shared" si="6"/>
        <v>3129073</v>
      </c>
      <c r="H16" s="334">
        <f t="shared" si="6"/>
        <v>0</v>
      </c>
      <c r="I16" s="334">
        <f t="shared" si="6"/>
        <v>340500</v>
      </c>
      <c r="J16" s="334">
        <f t="shared" si="6"/>
        <v>0</v>
      </c>
      <c r="K16" s="334">
        <f t="shared" si="6"/>
        <v>0</v>
      </c>
      <c r="L16" s="334">
        <f t="shared" si="6"/>
        <v>0</v>
      </c>
    </row>
    <row r="17" spans="1:13" ht="31.5" customHeight="1">
      <c r="A17" s="171"/>
      <c r="B17" s="171">
        <v>75011</v>
      </c>
      <c r="C17" s="247" t="s">
        <v>214</v>
      </c>
      <c r="D17" s="331">
        <f t="shared" si="2"/>
        <v>305175</v>
      </c>
      <c r="E17" s="331">
        <f t="shared" si="0"/>
        <v>305175</v>
      </c>
      <c r="F17" s="220">
        <v>289629</v>
      </c>
      <c r="G17" s="220">
        <v>15546</v>
      </c>
      <c r="H17" s="220"/>
      <c r="I17" s="220"/>
      <c r="J17" s="220"/>
      <c r="K17" s="220"/>
      <c r="L17" s="220"/>
      <c r="M17" s="329"/>
    </row>
    <row r="18" spans="1:13" ht="34.5" customHeight="1">
      <c r="A18" s="171"/>
      <c r="B18" s="171">
        <v>75019</v>
      </c>
      <c r="C18" s="247" t="s">
        <v>215</v>
      </c>
      <c r="D18" s="331">
        <f t="shared" si="2"/>
        <v>345000</v>
      </c>
      <c r="E18" s="331">
        <f t="shared" si="0"/>
        <v>5500</v>
      </c>
      <c r="F18" s="220"/>
      <c r="G18" s="220">
        <v>5500</v>
      </c>
      <c r="H18" s="220"/>
      <c r="I18" s="220">
        <v>339500</v>
      </c>
      <c r="J18" s="220"/>
      <c r="K18" s="220"/>
      <c r="L18" s="220"/>
      <c r="M18" s="329"/>
    </row>
    <row r="19" spans="1:13" ht="33" customHeight="1">
      <c r="A19" s="171"/>
      <c r="B19" s="171">
        <v>75020</v>
      </c>
      <c r="C19" s="247" t="s">
        <v>216</v>
      </c>
      <c r="D19" s="331">
        <v>9777900</v>
      </c>
      <c r="E19" s="331">
        <v>9776900</v>
      </c>
      <c r="F19" s="220">
        <v>6778000</v>
      </c>
      <c r="G19" s="220">
        <v>2998900</v>
      </c>
      <c r="H19" s="220"/>
      <c r="I19" s="220">
        <v>1000</v>
      </c>
      <c r="J19" s="220"/>
      <c r="K19" s="220"/>
      <c r="L19" s="220"/>
      <c r="M19" s="329"/>
    </row>
    <row r="20" spans="1:13" ht="31.5" customHeight="1">
      <c r="A20" s="171"/>
      <c r="B20" s="171">
        <v>75045</v>
      </c>
      <c r="C20" s="247" t="s">
        <v>466</v>
      </c>
      <c r="D20" s="331">
        <f t="shared" si="2"/>
        <v>22000</v>
      </c>
      <c r="E20" s="331">
        <f t="shared" si="0"/>
        <v>22000</v>
      </c>
      <c r="F20" s="220">
        <v>12873</v>
      </c>
      <c r="G20" s="220">
        <v>9127</v>
      </c>
      <c r="H20" s="220"/>
      <c r="I20" s="220"/>
      <c r="J20" s="220"/>
      <c r="K20" s="220"/>
      <c r="L20" s="220"/>
      <c r="M20" s="329"/>
    </row>
    <row r="21" spans="1:13" ht="31.5" customHeight="1">
      <c r="A21" s="171"/>
      <c r="B21" s="171">
        <v>75075</v>
      </c>
      <c r="C21" s="247" t="s">
        <v>614</v>
      </c>
      <c r="D21" s="331">
        <v>100000</v>
      </c>
      <c r="E21" s="331">
        <v>100000</v>
      </c>
      <c r="F21" s="220"/>
      <c r="G21" s="220">
        <v>100000</v>
      </c>
      <c r="H21" s="220"/>
      <c r="I21" s="220"/>
      <c r="J21" s="220"/>
      <c r="K21" s="220"/>
      <c r="L21" s="220"/>
      <c r="M21" s="329"/>
    </row>
    <row r="22" spans="1:13" ht="31.5" customHeight="1">
      <c r="A22" s="325">
        <v>752</v>
      </c>
      <c r="B22" s="325"/>
      <c r="C22" s="333" t="s">
        <v>612</v>
      </c>
      <c r="D22" s="334">
        <f>SUM(F22:L22)</f>
        <v>10000</v>
      </c>
      <c r="E22" s="334">
        <f>SUM(F22:G22)</f>
        <v>10000</v>
      </c>
      <c r="F22" s="334">
        <f>F23</f>
        <v>0</v>
      </c>
      <c r="G22" s="334">
        <f aca="true" t="shared" si="7" ref="G22:L22">G23</f>
        <v>10000</v>
      </c>
      <c r="H22" s="334">
        <f t="shared" si="7"/>
        <v>0</v>
      </c>
      <c r="I22" s="334">
        <f t="shared" si="7"/>
        <v>0</v>
      </c>
      <c r="J22" s="334">
        <f t="shared" si="7"/>
        <v>0</v>
      </c>
      <c r="K22" s="334">
        <f t="shared" si="7"/>
        <v>0</v>
      </c>
      <c r="L22" s="334">
        <f t="shared" si="7"/>
        <v>0</v>
      </c>
      <c r="M22" s="329"/>
    </row>
    <row r="23" spans="1:13" ht="31.5" customHeight="1">
      <c r="A23" s="171"/>
      <c r="B23" s="171">
        <v>75212</v>
      </c>
      <c r="C23" s="247" t="s">
        <v>595</v>
      </c>
      <c r="D23" s="331">
        <f>SUM(F23:L23)</f>
        <v>10000</v>
      </c>
      <c r="E23" s="331">
        <f>SUM(F23:G23)</f>
        <v>10000</v>
      </c>
      <c r="F23" s="220"/>
      <c r="G23" s="220">
        <v>10000</v>
      </c>
      <c r="H23" s="220"/>
      <c r="I23" s="220"/>
      <c r="J23" s="220"/>
      <c r="K23" s="220"/>
      <c r="L23" s="220"/>
      <c r="M23" s="329"/>
    </row>
    <row r="24" spans="1:12" s="329" customFormat="1" ht="38.25" customHeight="1">
      <c r="A24" s="325">
        <v>754</v>
      </c>
      <c r="B24" s="325"/>
      <c r="C24" s="333" t="s">
        <v>551</v>
      </c>
      <c r="D24" s="334">
        <f t="shared" si="2"/>
        <v>3759728</v>
      </c>
      <c r="E24" s="334">
        <f t="shared" si="0"/>
        <v>3659728</v>
      </c>
      <c r="F24" s="334">
        <f>SUM(F25:F26)</f>
        <v>3425345</v>
      </c>
      <c r="G24" s="334">
        <f aca="true" t="shared" si="8" ref="G24:L24">SUM(G25:G26)</f>
        <v>234383</v>
      </c>
      <c r="H24" s="334">
        <f t="shared" si="8"/>
        <v>0</v>
      </c>
      <c r="I24" s="334">
        <f t="shared" si="8"/>
        <v>100000</v>
      </c>
      <c r="J24" s="334">
        <f t="shared" si="8"/>
        <v>0</v>
      </c>
      <c r="K24" s="334">
        <f t="shared" si="8"/>
        <v>0</v>
      </c>
      <c r="L24" s="334">
        <f t="shared" si="8"/>
        <v>0</v>
      </c>
    </row>
    <row r="25" spans="1:13" ht="31.5" customHeight="1">
      <c r="A25" s="171"/>
      <c r="B25" s="171">
        <v>75411</v>
      </c>
      <c r="C25" s="247" t="s">
        <v>218</v>
      </c>
      <c r="D25" s="331">
        <f t="shared" si="2"/>
        <v>3758428</v>
      </c>
      <c r="E25" s="331">
        <f t="shared" si="0"/>
        <v>3658428</v>
      </c>
      <c r="F25" s="220">
        <v>3425345</v>
      </c>
      <c r="G25" s="220">
        <v>233083</v>
      </c>
      <c r="H25" s="220"/>
      <c r="I25" s="220">
        <v>100000</v>
      </c>
      <c r="J25" s="220"/>
      <c r="K25" s="220"/>
      <c r="L25" s="220"/>
      <c r="M25" s="329"/>
    </row>
    <row r="26" spans="1:13" ht="33" customHeight="1">
      <c r="A26" s="171"/>
      <c r="B26" s="171">
        <v>75414</v>
      </c>
      <c r="C26" s="247" t="s">
        <v>219</v>
      </c>
      <c r="D26" s="331">
        <f t="shared" si="2"/>
        <v>1300</v>
      </c>
      <c r="E26" s="331">
        <f t="shared" si="0"/>
        <v>1300</v>
      </c>
      <c r="F26" s="220"/>
      <c r="G26" s="220">
        <v>1300</v>
      </c>
      <c r="H26" s="220"/>
      <c r="I26" s="220"/>
      <c r="J26" s="220"/>
      <c r="K26" s="220"/>
      <c r="L26" s="220"/>
      <c r="M26" s="329"/>
    </row>
    <row r="27" spans="1:12" s="329" customFormat="1" ht="30" customHeight="1">
      <c r="A27" s="325">
        <v>757</v>
      </c>
      <c r="B27" s="325"/>
      <c r="C27" s="333" t="s">
        <v>220</v>
      </c>
      <c r="D27" s="334">
        <f t="shared" si="2"/>
        <v>834000</v>
      </c>
      <c r="E27" s="334">
        <f t="shared" si="0"/>
        <v>0</v>
      </c>
      <c r="F27" s="334">
        <f>SUM(F28:F29)</f>
        <v>0</v>
      </c>
      <c r="G27" s="334">
        <f aca="true" t="shared" si="9" ref="G27:L27">SUM(G28:G29)</f>
        <v>0</v>
      </c>
      <c r="H27" s="334">
        <f t="shared" si="9"/>
        <v>0</v>
      </c>
      <c r="I27" s="334">
        <f t="shared" si="9"/>
        <v>0</v>
      </c>
      <c r="J27" s="334">
        <f t="shared" si="9"/>
        <v>0</v>
      </c>
      <c r="K27" s="334">
        <f t="shared" si="9"/>
        <v>234000</v>
      </c>
      <c r="L27" s="334">
        <f t="shared" si="9"/>
        <v>600000</v>
      </c>
    </row>
    <row r="28" spans="1:13" ht="47.25" customHeight="1">
      <c r="A28" s="171"/>
      <c r="B28" s="171">
        <v>75702</v>
      </c>
      <c r="C28" s="247" t="s">
        <v>553</v>
      </c>
      <c r="D28" s="331">
        <f t="shared" si="2"/>
        <v>600000</v>
      </c>
      <c r="E28" s="331">
        <f t="shared" si="0"/>
        <v>0</v>
      </c>
      <c r="F28" s="220"/>
      <c r="G28" s="220"/>
      <c r="H28" s="220"/>
      <c r="I28" s="220"/>
      <c r="J28" s="220"/>
      <c r="K28" s="220"/>
      <c r="L28" s="220">
        <v>600000</v>
      </c>
      <c r="M28" s="329"/>
    </row>
    <row r="29" spans="1:13" ht="61.5" customHeight="1">
      <c r="A29" s="171"/>
      <c r="B29" s="171">
        <v>75704</v>
      </c>
      <c r="C29" s="247" t="s">
        <v>17</v>
      </c>
      <c r="D29" s="331">
        <f t="shared" si="2"/>
        <v>234000</v>
      </c>
      <c r="E29" s="331">
        <f t="shared" si="0"/>
        <v>0</v>
      </c>
      <c r="F29" s="220"/>
      <c r="G29" s="220"/>
      <c r="H29" s="220"/>
      <c r="I29" s="220"/>
      <c r="J29" s="220"/>
      <c r="K29" s="220">
        <v>234000</v>
      </c>
      <c r="L29" s="220"/>
      <c r="M29" s="329"/>
    </row>
    <row r="30" spans="1:12" s="329" customFormat="1" ht="20.25" customHeight="1">
      <c r="A30" s="325">
        <v>758</v>
      </c>
      <c r="B30" s="325"/>
      <c r="C30" s="333" t="s">
        <v>221</v>
      </c>
      <c r="D30" s="334">
        <f t="shared" si="2"/>
        <v>262046</v>
      </c>
      <c r="E30" s="334">
        <f t="shared" si="0"/>
        <v>262046</v>
      </c>
      <c r="F30" s="334">
        <f>F31</f>
        <v>0</v>
      </c>
      <c r="G30" s="334">
        <f aca="true" t="shared" si="10" ref="G30:L30">G31</f>
        <v>262046</v>
      </c>
      <c r="H30" s="334">
        <f t="shared" si="10"/>
        <v>0</v>
      </c>
      <c r="I30" s="334">
        <f t="shared" si="10"/>
        <v>0</v>
      </c>
      <c r="J30" s="334">
        <f t="shared" si="10"/>
        <v>0</v>
      </c>
      <c r="K30" s="334">
        <f t="shared" si="10"/>
        <v>0</v>
      </c>
      <c r="L30" s="334">
        <f t="shared" si="10"/>
        <v>0</v>
      </c>
    </row>
    <row r="31" spans="1:13" ht="28.5" customHeight="1">
      <c r="A31" s="171"/>
      <c r="B31" s="171">
        <v>75818</v>
      </c>
      <c r="C31" s="247" t="s">
        <v>384</v>
      </c>
      <c r="D31" s="331">
        <f t="shared" si="2"/>
        <v>262046</v>
      </c>
      <c r="E31" s="331">
        <f t="shared" si="0"/>
        <v>262046</v>
      </c>
      <c r="F31" s="220"/>
      <c r="G31" s="220">
        <v>262046</v>
      </c>
      <c r="H31" s="220"/>
      <c r="I31" s="220"/>
      <c r="J31" s="220"/>
      <c r="K31" s="220"/>
      <c r="L31" s="220"/>
      <c r="M31" s="329"/>
    </row>
    <row r="32" spans="1:12" s="329" customFormat="1" ht="30.75" customHeight="1">
      <c r="A32" s="325">
        <v>801</v>
      </c>
      <c r="B32" s="325"/>
      <c r="C32" s="333" t="s">
        <v>222</v>
      </c>
      <c r="D32" s="334">
        <f t="shared" si="2"/>
        <v>29803189</v>
      </c>
      <c r="E32" s="334">
        <f t="shared" si="0"/>
        <v>27530686</v>
      </c>
      <c r="F32" s="334">
        <f>SUM(F33:F43)</f>
        <v>23064313</v>
      </c>
      <c r="G32" s="334">
        <f aca="true" t="shared" si="11" ref="G32:L32">SUM(G33:G43)</f>
        <v>4466373</v>
      </c>
      <c r="H32" s="334">
        <f t="shared" si="11"/>
        <v>1414880</v>
      </c>
      <c r="I32" s="334">
        <f t="shared" si="11"/>
        <v>473783</v>
      </c>
      <c r="J32" s="334">
        <f t="shared" si="11"/>
        <v>383840</v>
      </c>
      <c r="K32" s="334">
        <f t="shared" si="11"/>
        <v>0</v>
      </c>
      <c r="L32" s="334">
        <f t="shared" si="11"/>
        <v>0</v>
      </c>
    </row>
    <row r="33" spans="1:13" ht="30" customHeight="1">
      <c r="A33" s="171"/>
      <c r="B33" s="171">
        <v>80102</v>
      </c>
      <c r="C33" s="247" t="s">
        <v>223</v>
      </c>
      <c r="D33" s="331">
        <f t="shared" si="2"/>
        <v>2181633</v>
      </c>
      <c r="E33" s="331">
        <f t="shared" si="0"/>
        <v>2095020</v>
      </c>
      <c r="F33" s="220">
        <v>1861645</v>
      </c>
      <c r="G33" s="220">
        <v>233375</v>
      </c>
      <c r="H33" s="220"/>
      <c r="I33" s="220">
        <v>86613</v>
      </c>
      <c r="J33" s="220"/>
      <c r="K33" s="220"/>
      <c r="L33" s="220"/>
      <c r="M33" s="329"/>
    </row>
    <row r="34" spans="1:13" ht="30.75" customHeight="1">
      <c r="A34" s="171"/>
      <c r="B34" s="171">
        <v>80103</v>
      </c>
      <c r="C34" s="247" t="s">
        <v>541</v>
      </c>
      <c r="D34" s="331">
        <f t="shared" si="2"/>
        <v>34297</v>
      </c>
      <c r="E34" s="331">
        <f t="shared" si="0"/>
        <v>34297</v>
      </c>
      <c r="F34" s="220">
        <v>31984</v>
      </c>
      <c r="G34" s="220">
        <v>2313</v>
      </c>
      <c r="H34" s="220"/>
      <c r="I34" s="220"/>
      <c r="J34" s="220"/>
      <c r="K34" s="220"/>
      <c r="L34" s="220"/>
      <c r="M34" s="329"/>
    </row>
    <row r="35" spans="1:13" ht="29.25" customHeight="1">
      <c r="A35" s="171"/>
      <c r="B35" s="171">
        <v>80110</v>
      </c>
      <c r="C35" s="247" t="s">
        <v>224</v>
      </c>
      <c r="D35" s="331">
        <f t="shared" si="2"/>
        <v>1046694</v>
      </c>
      <c r="E35" s="331">
        <f t="shared" si="0"/>
        <v>1039620</v>
      </c>
      <c r="F35" s="220">
        <v>949825</v>
      </c>
      <c r="G35" s="220">
        <v>89795</v>
      </c>
      <c r="H35" s="220"/>
      <c r="I35" s="220">
        <v>7074</v>
      </c>
      <c r="J35" s="220"/>
      <c r="K35" s="220"/>
      <c r="L35" s="220"/>
      <c r="M35" s="329"/>
    </row>
    <row r="36" spans="1:13" ht="34.5" customHeight="1">
      <c r="A36" s="171"/>
      <c r="B36" s="171">
        <v>80111</v>
      </c>
      <c r="C36" s="247" t="s">
        <v>225</v>
      </c>
      <c r="D36" s="331">
        <f t="shared" si="2"/>
        <v>2004243</v>
      </c>
      <c r="E36" s="331">
        <f t="shared" si="0"/>
        <v>1914643</v>
      </c>
      <c r="F36" s="220">
        <v>1789691</v>
      </c>
      <c r="G36" s="220">
        <v>124952</v>
      </c>
      <c r="H36" s="220"/>
      <c r="I36" s="220">
        <v>89600</v>
      </c>
      <c r="J36" s="220"/>
      <c r="K36" s="220"/>
      <c r="L36" s="220"/>
      <c r="M36" s="329"/>
    </row>
    <row r="37" spans="1:13" ht="33.75" customHeight="1">
      <c r="A37" s="171"/>
      <c r="B37" s="171">
        <v>80114</v>
      </c>
      <c r="C37" s="247" t="s">
        <v>377</v>
      </c>
      <c r="D37" s="331">
        <f t="shared" si="2"/>
        <v>877687</v>
      </c>
      <c r="E37" s="331">
        <f t="shared" si="0"/>
        <v>871347</v>
      </c>
      <c r="F37" s="220">
        <v>805607</v>
      </c>
      <c r="G37" s="220">
        <v>65740</v>
      </c>
      <c r="H37" s="220"/>
      <c r="I37" s="220">
        <v>6340</v>
      </c>
      <c r="J37" s="220"/>
      <c r="K37" s="220"/>
      <c r="L37" s="220"/>
      <c r="M37" s="329"/>
    </row>
    <row r="38" spans="1:13" ht="35.25" customHeight="1">
      <c r="A38" s="171"/>
      <c r="B38" s="171">
        <v>80120</v>
      </c>
      <c r="C38" s="247" t="s">
        <v>226</v>
      </c>
      <c r="D38" s="331">
        <f t="shared" si="2"/>
        <v>8900933</v>
      </c>
      <c r="E38" s="331">
        <f t="shared" si="0"/>
        <v>7832549</v>
      </c>
      <c r="F38" s="220">
        <v>7023518</v>
      </c>
      <c r="G38" s="220">
        <v>809031</v>
      </c>
      <c r="H38" s="220">
        <v>1030000</v>
      </c>
      <c r="I38" s="220">
        <v>38384</v>
      </c>
      <c r="J38" s="220"/>
      <c r="K38" s="220"/>
      <c r="L38" s="220"/>
      <c r="M38" s="329"/>
    </row>
    <row r="39" spans="1:13" ht="30" customHeight="1">
      <c r="A39" s="171"/>
      <c r="B39" s="171">
        <v>80130</v>
      </c>
      <c r="C39" s="247" t="s">
        <v>227</v>
      </c>
      <c r="D39" s="331">
        <f t="shared" si="2"/>
        <v>11446951</v>
      </c>
      <c r="E39" s="331">
        <f t="shared" si="0"/>
        <v>10509636</v>
      </c>
      <c r="F39" s="220">
        <v>8852906</v>
      </c>
      <c r="G39" s="220">
        <v>1656730</v>
      </c>
      <c r="H39" s="220">
        <v>384880</v>
      </c>
      <c r="I39" s="220">
        <v>168595</v>
      </c>
      <c r="J39" s="220">
        <v>383840</v>
      </c>
      <c r="K39" s="220"/>
      <c r="L39" s="220"/>
      <c r="M39" s="329"/>
    </row>
    <row r="40" spans="1:13" ht="35.25" customHeight="1">
      <c r="A40" s="171"/>
      <c r="B40" s="171">
        <v>80134</v>
      </c>
      <c r="C40" s="247" t="s">
        <v>367</v>
      </c>
      <c r="D40" s="331">
        <f t="shared" si="2"/>
        <v>666388</v>
      </c>
      <c r="E40" s="331">
        <f t="shared" si="0"/>
        <v>639650</v>
      </c>
      <c r="F40" s="220">
        <v>617379</v>
      </c>
      <c r="G40" s="220">
        <v>22271</v>
      </c>
      <c r="H40" s="220"/>
      <c r="I40" s="220">
        <v>26738</v>
      </c>
      <c r="J40" s="220"/>
      <c r="K40" s="220"/>
      <c r="L40" s="220"/>
      <c r="M40" s="329"/>
    </row>
    <row r="41" spans="1:13" ht="52.5" customHeight="1">
      <c r="A41" s="171"/>
      <c r="B41" s="171">
        <v>80140</v>
      </c>
      <c r="C41" s="247" t="s">
        <v>446</v>
      </c>
      <c r="D41" s="331">
        <f t="shared" si="2"/>
        <v>54457</v>
      </c>
      <c r="E41" s="331">
        <f t="shared" si="0"/>
        <v>54457</v>
      </c>
      <c r="F41" s="220">
        <v>37917</v>
      </c>
      <c r="G41" s="220">
        <v>16540</v>
      </c>
      <c r="H41" s="220"/>
      <c r="I41" s="220"/>
      <c r="J41" s="220"/>
      <c r="K41" s="220"/>
      <c r="L41" s="220"/>
      <c r="M41" s="329"/>
    </row>
    <row r="42" spans="1:13" ht="33.75" customHeight="1">
      <c r="A42" s="171"/>
      <c r="B42" s="171">
        <v>80146</v>
      </c>
      <c r="C42" s="247" t="s">
        <v>228</v>
      </c>
      <c r="D42" s="331">
        <f t="shared" si="2"/>
        <v>184396</v>
      </c>
      <c r="E42" s="331">
        <f t="shared" si="0"/>
        <v>184396</v>
      </c>
      <c r="F42" s="220">
        <v>16267</v>
      </c>
      <c r="G42" s="220">
        <v>168129</v>
      </c>
      <c r="H42" s="220"/>
      <c r="I42" s="220"/>
      <c r="J42" s="220"/>
      <c r="K42" s="220"/>
      <c r="L42" s="220"/>
      <c r="M42" s="329"/>
    </row>
    <row r="43" spans="1:13" ht="35.25" customHeight="1">
      <c r="A43" s="171"/>
      <c r="B43" s="171">
        <v>80195</v>
      </c>
      <c r="C43" s="247" t="s">
        <v>229</v>
      </c>
      <c r="D43" s="331">
        <f t="shared" si="2"/>
        <v>2405510</v>
      </c>
      <c r="E43" s="331">
        <f t="shared" si="0"/>
        <v>2355071</v>
      </c>
      <c r="F43" s="220">
        <v>1077574</v>
      </c>
      <c r="G43" s="220">
        <v>1277497</v>
      </c>
      <c r="H43" s="220"/>
      <c r="I43" s="220">
        <v>50439</v>
      </c>
      <c r="J43" s="220"/>
      <c r="K43" s="220"/>
      <c r="L43" s="220"/>
      <c r="M43" s="329"/>
    </row>
    <row r="44" spans="1:12" s="329" customFormat="1" ht="22.5" customHeight="1">
      <c r="A44" s="325">
        <v>851</v>
      </c>
      <c r="B44" s="325"/>
      <c r="C44" s="333" t="s">
        <v>230</v>
      </c>
      <c r="D44" s="334">
        <f t="shared" si="2"/>
        <v>2751000</v>
      </c>
      <c r="E44" s="334">
        <f t="shared" si="0"/>
        <v>2711000</v>
      </c>
      <c r="F44" s="334">
        <f>SUM(F45:F46)</f>
        <v>0</v>
      </c>
      <c r="G44" s="334">
        <f aca="true" t="shared" si="12" ref="G44:L44">SUM(G45:G46)</f>
        <v>2711000</v>
      </c>
      <c r="H44" s="334">
        <f t="shared" si="12"/>
        <v>40000</v>
      </c>
      <c r="I44" s="334">
        <f t="shared" si="12"/>
        <v>0</v>
      </c>
      <c r="J44" s="334">
        <f t="shared" si="12"/>
        <v>0</v>
      </c>
      <c r="K44" s="334">
        <f t="shared" si="12"/>
        <v>0</v>
      </c>
      <c r="L44" s="334">
        <f t="shared" si="12"/>
        <v>0</v>
      </c>
    </row>
    <row r="45" spans="1:13" ht="38.25" customHeight="1">
      <c r="A45" s="171"/>
      <c r="B45" s="171">
        <v>85153</v>
      </c>
      <c r="C45" s="247" t="s">
        <v>231</v>
      </c>
      <c r="D45" s="331">
        <f t="shared" si="2"/>
        <v>40000</v>
      </c>
      <c r="E45" s="331">
        <f t="shared" si="0"/>
        <v>0</v>
      </c>
      <c r="F45" s="220"/>
      <c r="G45" s="220"/>
      <c r="H45" s="220">
        <v>40000</v>
      </c>
      <c r="I45" s="220"/>
      <c r="J45" s="220"/>
      <c r="K45" s="220"/>
      <c r="L45" s="220"/>
      <c r="M45" s="329"/>
    </row>
    <row r="46" spans="1:13" ht="73.5" customHeight="1">
      <c r="A46" s="171"/>
      <c r="B46" s="171">
        <v>85156</v>
      </c>
      <c r="C46" s="247" t="s">
        <v>232</v>
      </c>
      <c r="D46" s="331">
        <f t="shared" si="2"/>
        <v>2711000</v>
      </c>
      <c r="E46" s="331">
        <f t="shared" si="0"/>
        <v>2711000</v>
      </c>
      <c r="F46" s="220"/>
      <c r="G46" s="220">
        <v>2711000</v>
      </c>
      <c r="H46" s="220"/>
      <c r="I46" s="220"/>
      <c r="J46" s="220"/>
      <c r="K46" s="220"/>
      <c r="L46" s="220"/>
      <c r="M46" s="329"/>
    </row>
    <row r="47" spans="1:12" s="329" customFormat="1" ht="26.25" customHeight="1">
      <c r="A47" s="325">
        <v>852</v>
      </c>
      <c r="B47" s="325"/>
      <c r="C47" s="333" t="s">
        <v>233</v>
      </c>
      <c r="D47" s="334">
        <f t="shared" si="2"/>
        <v>8910024</v>
      </c>
      <c r="E47" s="334">
        <f t="shared" si="0"/>
        <v>7234251</v>
      </c>
      <c r="F47" s="334">
        <f>SUM(F48:F52)</f>
        <v>5429282</v>
      </c>
      <c r="G47" s="334">
        <f aca="true" t="shared" si="13" ref="G47:L47">SUM(G48:G52)</f>
        <v>1804969</v>
      </c>
      <c r="H47" s="334">
        <f t="shared" si="13"/>
        <v>302706</v>
      </c>
      <c r="I47" s="334">
        <f t="shared" si="13"/>
        <v>1373067</v>
      </c>
      <c r="J47" s="334">
        <f t="shared" si="13"/>
        <v>0</v>
      </c>
      <c r="K47" s="334">
        <f t="shared" si="13"/>
        <v>0</v>
      </c>
      <c r="L47" s="334">
        <f t="shared" si="13"/>
        <v>0</v>
      </c>
    </row>
    <row r="48" spans="1:13" ht="44.25" customHeight="1">
      <c r="A48" s="171"/>
      <c r="B48" s="171">
        <v>85201</v>
      </c>
      <c r="C48" s="247" t="s">
        <v>234</v>
      </c>
      <c r="D48" s="331">
        <f t="shared" si="2"/>
        <v>2291330</v>
      </c>
      <c r="E48" s="331">
        <f t="shared" si="0"/>
        <v>2046165</v>
      </c>
      <c r="F48" s="220">
        <v>1551965</v>
      </c>
      <c r="G48" s="220">
        <v>494200</v>
      </c>
      <c r="H48" s="220">
        <v>112706</v>
      </c>
      <c r="I48" s="220">
        <v>132459</v>
      </c>
      <c r="J48" s="220"/>
      <c r="K48" s="220"/>
      <c r="L48" s="220"/>
      <c r="M48" s="329"/>
    </row>
    <row r="49" spans="1:13" ht="35.25" customHeight="1">
      <c r="A49" s="171"/>
      <c r="B49" s="171">
        <v>85202</v>
      </c>
      <c r="C49" s="247" t="s">
        <v>235</v>
      </c>
      <c r="D49" s="331">
        <f t="shared" si="2"/>
        <v>3853389</v>
      </c>
      <c r="E49" s="331">
        <f t="shared" si="0"/>
        <v>3838389</v>
      </c>
      <c r="F49" s="220">
        <v>2623880</v>
      </c>
      <c r="G49" s="220">
        <v>1214509</v>
      </c>
      <c r="H49" s="220"/>
      <c r="I49" s="220">
        <v>15000</v>
      </c>
      <c r="J49" s="220"/>
      <c r="K49" s="220"/>
      <c r="L49" s="220"/>
      <c r="M49" s="329"/>
    </row>
    <row r="50" spans="1:13" ht="34.5" customHeight="1">
      <c r="A50" s="171"/>
      <c r="B50" s="171">
        <v>85204</v>
      </c>
      <c r="C50" s="247" t="s">
        <v>301</v>
      </c>
      <c r="D50" s="331">
        <f t="shared" si="2"/>
        <v>1507598</v>
      </c>
      <c r="E50" s="331">
        <f t="shared" si="0"/>
        <v>97290</v>
      </c>
      <c r="F50" s="220">
        <v>97290</v>
      </c>
      <c r="G50" s="220"/>
      <c r="H50" s="220">
        <v>190000</v>
      </c>
      <c r="I50" s="220">
        <v>1220308</v>
      </c>
      <c r="J50" s="220"/>
      <c r="K50" s="220"/>
      <c r="L50" s="220"/>
      <c r="M50" s="329"/>
    </row>
    <row r="51" spans="1:13" ht="38.25" customHeight="1">
      <c r="A51" s="171"/>
      <c r="B51" s="171">
        <v>85218</v>
      </c>
      <c r="C51" s="247" t="s">
        <v>236</v>
      </c>
      <c r="D51" s="331">
        <f t="shared" si="2"/>
        <v>997636</v>
      </c>
      <c r="E51" s="331">
        <f t="shared" si="0"/>
        <v>992836</v>
      </c>
      <c r="F51" s="220">
        <v>931836</v>
      </c>
      <c r="G51" s="220">
        <v>61000</v>
      </c>
      <c r="H51" s="220"/>
      <c r="I51" s="220">
        <v>4800</v>
      </c>
      <c r="J51" s="220"/>
      <c r="K51" s="220"/>
      <c r="L51" s="220"/>
      <c r="M51" s="329"/>
    </row>
    <row r="52" spans="1:13" ht="54" customHeight="1">
      <c r="A52" s="171"/>
      <c r="B52" s="171">
        <v>85220</v>
      </c>
      <c r="C52" s="247" t="s">
        <v>453</v>
      </c>
      <c r="D52" s="331">
        <f t="shared" si="2"/>
        <v>260071</v>
      </c>
      <c r="E52" s="331">
        <f t="shared" si="0"/>
        <v>259571</v>
      </c>
      <c r="F52" s="220">
        <v>224311</v>
      </c>
      <c r="G52" s="220">
        <v>35260</v>
      </c>
      <c r="H52" s="220"/>
      <c r="I52" s="220">
        <v>500</v>
      </c>
      <c r="J52" s="220"/>
      <c r="K52" s="220"/>
      <c r="L52" s="220"/>
      <c r="M52" s="329"/>
    </row>
    <row r="53" spans="1:12" s="329" customFormat="1" ht="36.75" customHeight="1">
      <c r="A53" s="325">
        <v>853</v>
      </c>
      <c r="B53" s="325"/>
      <c r="C53" s="333" t="s">
        <v>237</v>
      </c>
      <c r="D53" s="334">
        <f t="shared" si="2"/>
        <v>1612521</v>
      </c>
      <c r="E53" s="334">
        <v>1266581</v>
      </c>
      <c r="F53" s="334">
        <v>1053136</v>
      </c>
      <c r="G53" s="334">
        <v>213445</v>
      </c>
      <c r="H53" s="334">
        <f>SUM(H54:H56)</f>
        <v>184200</v>
      </c>
      <c r="I53" s="334">
        <f>SUM(I54:I56)</f>
        <v>800</v>
      </c>
      <c r="J53" s="334">
        <v>160940</v>
      </c>
      <c r="K53" s="334">
        <f>SUM(K54:K56)</f>
        <v>0</v>
      </c>
      <c r="L53" s="334">
        <f>SUM(L54:L56)</f>
        <v>0</v>
      </c>
    </row>
    <row r="54" spans="1:13" ht="43.5" customHeight="1">
      <c r="A54" s="171"/>
      <c r="B54" s="171">
        <v>85311</v>
      </c>
      <c r="C54" s="247" t="s">
        <v>455</v>
      </c>
      <c r="D54" s="331">
        <f t="shared" si="2"/>
        <v>82200</v>
      </c>
      <c r="E54" s="331">
        <f t="shared" si="0"/>
        <v>0</v>
      </c>
      <c r="F54" s="220"/>
      <c r="G54" s="220"/>
      <c r="H54" s="220">
        <v>82200</v>
      </c>
      <c r="I54" s="220"/>
      <c r="J54" s="220"/>
      <c r="K54" s="220"/>
      <c r="L54" s="220"/>
      <c r="M54" s="329"/>
    </row>
    <row r="55" spans="1:13" ht="35.25" customHeight="1">
      <c r="A55" s="171"/>
      <c r="B55" s="171">
        <v>85321</v>
      </c>
      <c r="C55" s="247" t="s">
        <v>615</v>
      </c>
      <c r="D55" s="331">
        <f t="shared" si="2"/>
        <v>102000</v>
      </c>
      <c r="E55" s="331">
        <f t="shared" si="0"/>
        <v>0</v>
      </c>
      <c r="F55" s="220"/>
      <c r="G55" s="220"/>
      <c r="H55" s="220">
        <v>102000</v>
      </c>
      <c r="I55" s="220"/>
      <c r="J55" s="220"/>
      <c r="K55" s="220"/>
      <c r="L55" s="220"/>
      <c r="M55" s="329"/>
    </row>
    <row r="56" spans="1:13" ht="22.5" customHeight="1">
      <c r="A56" s="171"/>
      <c r="B56" s="171">
        <v>85333</v>
      </c>
      <c r="C56" s="247" t="s">
        <v>238</v>
      </c>
      <c r="D56" s="331">
        <f t="shared" si="2"/>
        <v>1428321</v>
      </c>
      <c r="E56" s="331">
        <v>1266581</v>
      </c>
      <c r="F56" s="220">
        <v>1053136</v>
      </c>
      <c r="G56" s="220">
        <v>213445</v>
      </c>
      <c r="H56" s="220"/>
      <c r="I56" s="220">
        <v>800</v>
      </c>
      <c r="J56" s="220">
        <v>160940</v>
      </c>
      <c r="K56" s="220"/>
      <c r="L56" s="220"/>
      <c r="M56" s="329"/>
    </row>
    <row r="57" spans="1:12" s="329" customFormat="1" ht="30.75" customHeight="1">
      <c r="A57" s="325">
        <v>854</v>
      </c>
      <c r="B57" s="325"/>
      <c r="C57" s="333" t="s">
        <v>239</v>
      </c>
      <c r="D57" s="334">
        <f t="shared" si="2"/>
        <v>4954409</v>
      </c>
      <c r="E57" s="334">
        <f t="shared" si="0"/>
        <v>3989514</v>
      </c>
      <c r="F57" s="334">
        <f>SUM(F58:F64)</f>
        <v>3257283</v>
      </c>
      <c r="G57" s="334">
        <f aca="true" t="shared" si="14" ref="G57:L57">SUM(G58:G64)</f>
        <v>732231</v>
      </c>
      <c r="H57" s="334">
        <f t="shared" si="14"/>
        <v>775000</v>
      </c>
      <c r="I57" s="334">
        <f t="shared" si="14"/>
        <v>189895</v>
      </c>
      <c r="J57" s="334">
        <f t="shared" si="14"/>
        <v>0</v>
      </c>
      <c r="K57" s="334">
        <f t="shared" si="14"/>
        <v>0</v>
      </c>
      <c r="L57" s="334">
        <f t="shared" si="14"/>
        <v>0</v>
      </c>
    </row>
    <row r="58" spans="1:13" ht="38.25" customHeight="1">
      <c r="A58" s="171"/>
      <c r="B58" s="171">
        <v>85406</v>
      </c>
      <c r="C58" s="247" t="s">
        <v>491</v>
      </c>
      <c r="D58" s="331">
        <f t="shared" si="2"/>
        <v>1220858</v>
      </c>
      <c r="E58" s="331">
        <f t="shared" si="0"/>
        <v>1220258</v>
      </c>
      <c r="F58" s="220">
        <v>1117955</v>
      </c>
      <c r="G58" s="220">
        <v>102303</v>
      </c>
      <c r="H58" s="220"/>
      <c r="I58" s="220">
        <v>600</v>
      </c>
      <c r="J58" s="220"/>
      <c r="K58" s="220"/>
      <c r="L58" s="220"/>
      <c r="M58" s="329"/>
    </row>
    <row r="59" spans="1:13" ht="32.25" customHeight="1">
      <c r="A59" s="171"/>
      <c r="B59" s="171">
        <v>85407</v>
      </c>
      <c r="C59" s="247" t="s">
        <v>240</v>
      </c>
      <c r="D59" s="331">
        <f t="shared" si="2"/>
        <v>5000</v>
      </c>
      <c r="E59" s="331">
        <f t="shared" si="0"/>
        <v>0</v>
      </c>
      <c r="F59" s="220"/>
      <c r="G59" s="220"/>
      <c r="H59" s="220">
        <v>5000</v>
      </c>
      <c r="I59" s="220"/>
      <c r="J59" s="220"/>
      <c r="K59" s="220"/>
      <c r="L59" s="220"/>
      <c r="M59" s="329"/>
    </row>
    <row r="60" spans="1:13" ht="33" customHeight="1">
      <c r="A60" s="171"/>
      <c r="B60" s="171">
        <v>85410</v>
      </c>
      <c r="C60" s="247" t="s">
        <v>241</v>
      </c>
      <c r="D60" s="331">
        <f t="shared" si="2"/>
        <v>770000</v>
      </c>
      <c r="E60" s="331">
        <f t="shared" si="0"/>
        <v>0</v>
      </c>
      <c r="F60" s="220"/>
      <c r="G60" s="220"/>
      <c r="H60" s="220">
        <v>770000</v>
      </c>
      <c r="I60" s="220"/>
      <c r="J60" s="220"/>
      <c r="K60" s="220"/>
      <c r="L60" s="220"/>
      <c r="M60" s="329"/>
    </row>
    <row r="61" spans="1:13" ht="35.25" customHeight="1">
      <c r="A61" s="171"/>
      <c r="B61" s="171">
        <v>85415</v>
      </c>
      <c r="C61" s="247" t="s">
        <v>552</v>
      </c>
      <c r="D61" s="331">
        <f t="shared" si="2"/>
        <v>80030</v>
      </c>
      <c r="E61" s="331">
        <f t="shared" si="0"/>
        <v>0</v>
      </c>
      <c r="F61" s="220"/>
      <c r="G61" s="220"/>
      <c r="H61" s="220"/>
      <c r="I61" s="220">
        <v>80030</v>
      </c>
      <c r="J61" s="220"/>
      <c r="K61" s="220"/>
      <c r="L61" s="220"/>
      <c r="M61" s="329"/>
    </row>
    <row r="62" spans="1:13" ht="33" customHeight="1">
      <c r="A62" s="171"/>
      <c r="B62" s="171">
        <v>85420</v>
      </c>
      <c r="C62" s="247" t="s">
        <v>361</v>
      </c>
      <c r="D62" s="331">
        <f t="shared" si="2"/>
        <v>2768436</v>
      </c>
      <c r="E62" s="331">
        <f t="shared" si="0"/>
        <v>2665486</v>
      </c>
      <c r="F62" s="220">
        <v>2075434</v>
      </c>
      <c r="G62" s="220">
        <v>590052</v>
      </c>
      <c r="H62" s="220"/>
      <c r="I62" s="220">
        <v>102950</v>
      </c>
      <c r="J62" s="220"/>
      <c r="K62" s="220"/>
      <c r="L62" s="220"/>
      <c r="M62" s="329"/>
    </row>
    <row r="63" spans="1:13" ht="34.5" customHeight="1">
      <c r="A63" s="171"/>
      <c r="B63" s="171">
        <v>85446</v>
      </c>
      <c r="C63" s="247" t="s">
        <v>548</v>
      </c>
      <c r="D63" s="331">
        <f t="shared" si="2"/>
        <v>21049</v>
      </c>
      <c r="E63" s="331">
        <f t="shared" si="0"/>
        <v>21049</v>
      </c>
      <c r="F63" s="220"/>
      <c r="G63" s="220">
        <v>21049</v>
      </c>
      <c r="H63" s="220"/>
      <c r="I63" s="220"/>
      <c r="J63" s="220"/>
      <c r="K63" s="220"/>
      <c r="L63" s="220"/>
      <c r="M63" s="329"/>
    </row>
    <row r="64" spans="1:13" ht="34.5" customHeight="1">
      <c r="A64" s="171"/>
      <c r="B64" s="171">
        <v>85495</v>
      </c>
      <c r="C64" s="247" t="s">
        <v>229</v>
      </c>
      <c r="D64" s="331">
        <f t="shared" si="2"/>
        <v>89036</v>
      </c>
      <c r="E64" s="331">
        <f t="shared" si="0"/>
        <v>82721</v>
      </c>
      <c r="F64" s="220">
        <v>63894</v>
      </c>
      <c r="G64" s="220">
        <v>18827</v>
      </c>
      <c r="H64" s="220"/>
      <c r="I64" s="220">
        <v>6315</v>
      </c>
      <c r="J64" s="220"/>
      <c r="K64" s="220"/>
      <c r="L64" s="220"/>
      <c r="M64" s="329"/>
    </row>
    <row r="65" spans="1:12" s="329" customFormat="1" ht="31.5" customHeight="1">
      <c r="A65" s="325">
        <v>900</v>
      </c>
      <c r="B65" s="325"/>
      <c r="C65" s="333" t="s">
        <v>549</v>
      </c>
      <c r="D65" s="334">
        <f t="shared" si="2"/>
        <v>60000</v>
      </c>
      <c r="E65" s="334">
        <f t="shared" si="0"/>
        <v>60000</v>
      </c>
      <c r="F65" s="334">
        <f>F66</f>
        <v>0</v>
      </c>
      <c r="G65" s="334">
        <f aca="true" t="shared" si="15" ref="G65:L65">G66</f>
        <v>60000</v>
      </c>
      <c r="H65" s="334">
        <f t="shared" si="15"/>
        <v>0</v>
      </c>
      <c r="I65" s="334">
        <f t="shared" si="15"/>
        <v>0</v>
      </c>
      <c r="J65" s="334">
        <f t="shared" si="15"/>
        <v>0</v>
      </c>
      <c r="K65" s="334">
        <f t="shared" si="15"/>
        <v>0</v>
      </c>
      <c r="L65" s="334">
        <f t="shared" si="15"/>
        <v>0</v>
      </c>
    </row>
    <row r="66" spans="1:13" ht="55.5" customHeight="1">
      <c r="A66" s="171"/>
      <c r="B66" s="171">
        <v>90019</v>
      </c>
      <c r="C66" s="247" t="s">
        <v>550</v>
      </c>
      <c r="D66" s="331">
        <f t="shared" si="2"/>
        <v>60000</v>
      </c>
      <c r="E66" s="331">
        <f t="shared" si="0"/>
        <v>60000</v>
      </c>
      <c r="F66" s="220"/>
      <c r="G66" s="220">
        <v>60000</v>
      </c>
      <c r="H66" s="220"/>
      <c r="I66" s="220"/>
      <c r="J66" s="220"/>
      <c r="K66" s="220"/>
      <c r="L66" s="220"/>
      <c r="M66" s="329"/>
    </row>
    <row r="67" spans="1:12" s="329" customFormat="1" ht="31.5" customHeight="1">
      <c r="A67" s="325">
        <v>921</v>
      </c>
      <c r="B67" s="325"/>
      <c r="C67" s="333" t="s">
        <v>242</v>
      </c>
      <c r="D67" s="334">
        <f t="shared" si="2"/>
        <v>95000</v>
      </c>
      <c r="E67" s="334">
        <f t="shared" si="0"/>
        <v>37900</v>
      </c>
      <c r="F67" s="334">
        <f>SUM(F68:F69)</f>
        <v>5600</v>
      </c>
      <c r="G67" s="334">
        <f aca="true" t="shared" si="16" ref="G67:L67">SUM(G68:G69)</f>
        <v>32300</v>
      </c>
      <c r="H67" s="334">
        <f t="shared" si="16"/>
        <v>55000</v>
      </c>
      <c r="I67" s="334">
        <f t="shared" si="16"/>
        <v>2100</v>
      </c>
      <c r="J67" s="334">
        <f t="shared" si="16"/>
        <v>0</v>
      </c>
      <c r="K67" s="334">
        <f t="shared" si="16"/>
        <v>0</v>
      </c>
      <c r="L67" s="334">
        <f t="shared" si="16"/>
        <v>0</v>
      </c>
    </row>
    <row r="68" spans="1:13" ht="37.5" customHeight="1">
      <c r="A68" s="171"/>
      <c r="B68" s="171">
        <v>92105</v>
      </c>
      <c r="C68" s="247" t="s">
        <v>19</v>
      </c>
      <c r="D68" s="331">
        <f t="shared" si="2"/>
        <v>40000</v>
      </c>
      <c r="E68" s="331">
        <f t="shared" si="0"/>
        <v>37900</v>
      </c>
      <c r="F68" s="220">
        <v>5600</v>
      </c>
      <c r="G68" s="220">
        <v>32300</v>
      </c>
      <c r="H68" s="220"/>
      <c r="I68" s="220">
        <v>2100</v>
      </c>
      <c r="J68" s="220"/>
      <c r="K68" s="220"/>
      <c r="L68" s="220"/>
      <c r="M68" s="329"/>
    </row>
    <row r="69" spans="1:13" ht="33" customHeight="1">
      <c r="A69" s="171"/>
      <c r="B69" s="171">
        <v>92116</v>
      </c>
      <c r="C69" s="247" t="s">
        <v>244</v>
      </c>
      <c r="D69" s="331">
        <f t="shared" si="2"/>
        <v>55000</v>
      </c>
      <c r="E69" s="331">
        <f t="shared" si="0"/>
        <v>0</v>
      </c>
      <c r="F69" s="220"/>
      <c r="G69" s="220"/>
      <c r="H69" s="220">
        <v>55000</v>
      </c>
      <c r="I69" s="220"/>
      <c r="J69" s="220"/>
      <c r="K69" s="220"/>
      <c r="L69" s="220"/>
      <c r="M69" s="329"/>
    </row>
    <row r="70" spans="1:12" s="329" customFormat="1" ht="28.5" customHeight="1">
      <c r="A70" s="325">
        <v>926</v>
      </c>
      <c r="B70" s="325"/>
      <c r="C70" s="333" t="s">
        <v>540</v>
      </c>
      <c r="D70" s="334">
        <f t="shared" si="2"/>
        <v>50000</v>
      </c>
      <c r="E70" s="334">
        <f t="shared" si="0"/>
        <v>50000</v>
      </c>
      <c r="F70" s="334">
        <f>F71</f>
        <v>11500</v>
      </c>
      <c r="G70" s="334">
        <f aca="true" t="shared" si="17" ref="G70:L70">G71</f>
        <v>38500</v>
      </c>
      <c r="H70" s="334">
        <f t="shared" si="17"/>
        <v>0</v>
      </c>
      <c r="I70" s="334">
        <f t="shared" si="17"/>
        <v>0</v>
      </c>
      <c r="J70" s="334">
        <f t="shared" si="17"/>
        <v>0</v>
      </c>
      <c r="K70" s="334">
        <f t="shared" si="17"/>
        <v>0</v>
      </c>
      <c r="L70" s="334">
        <f t="shared" si="17"/>
        <v>0</v>
      </c>
    </row>
    <row r="71" spans="1:13" ht="42" customHeight="1">
      <c r="A71" s="171"/>
      <c r="B71" s="171">
        <v>92605</v>
      </c>
      <c r="C71" s="247" t="s">
        <v>532</v>
      </c>
      <c r="D71" s="331">
        <f t="shared" si="2"/>
        <v>50000</v>
      </c>
      <c r="E71" s="331">
        <f t="shared" si="0"/>
        <v>50000</v>
      </c>
      <c r="F71" s="220">
        <v>11500</v>
      </c>
      <c r="G71" s="220">
        <v>38500</v>
      </c>
      <c r="H71" s="220"/>
      <c r="I71" s="220"/>
      <c r="J71" s="220"/>
      <c r="K71" s="220"/>
      <c r="L71" s="220"/>
      <c r="M71" s="329"/>
    </row>
    <row r="72" spans="1:13" s="269" customFormat="1" ht="21" customHeight="1">
      <c r="A72" s="429" t="s">
        <v>98</v>
      </c>
      <c r="B72" s="430"/>
      <c r="C72" s="430"/>
      <c r="D72" s="332">
        <f>SUM(D6:D71)/2</f>
        <v>67211696</v>
      </c>
      <c r="E72" s="332">
        <f aca="true" t="shared" si="18" ref="E72:L72">SUM(E6:E71)/2</f>
        <v>60548985</v>
      </c>
      <c r="F72" s="332">
        <f t="shared" si="18"/>
        <v>45165165</v>
      </c>
      <c r="G72" s="332">
        <f t="shared" si="18"/>
        <v>15383820</v>
      </c>
      <c r="H72" s="332">
        <f t="shared" si="18"/>
        <v>2771786</v>
      </c>
      <c r="I72" s="332">
        <f t="shared" si="18"/>
        <v>2512145</v>
      </c>
      <c r="J72" s="332">
        <f t="shared" si="18"/>
        <v>544780</v>
      </c>
      <c r="K72" s="332">
        <f t="shared" si="18"/>
        <v>234000</v>
      </c>
      <c r="L72" s="332">
        <f t="shared" si="18"/>
        <v>600000</v>
      </c>
      <c r="M72" s="329"/>
    </row>
    <row r="73" ht="12.75">
      <c r="E73" s="121"/>
    </row>
  </sheetData>
  <sheetProtection/>
  <mergeCells count="13">
    <mergeCell ref="A72:C72"/>
    <mergeCell ref="L3:L4"/>
    <mergeCell ref="A3:A4"/>
    <mergeCell ref="B3:B4"/>
    <mergeCell ref="C3:C4"/>
    <mergeCell ref="D3:D4"/>
    <mergeCell ref="E3:E4"/>
    <mergeCell ref="F3:G3"/>
    <mergeCell ref="H3:H4"/>
    <mergeCell ref="I3:I4"/>
    <mergeCell ref="D1:G1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2a do 
Uchwały Nr XXV/142/2013
Rady Powiatu w Sochaczewie
z dnia 30 grudnia 2013r.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7" sqref="E17:I17"/>
    </sheetView>
  </sheetViews>
  <sheetFormatPr defaultColWidth="9.00390625" defaultRowHeight="12.75"/>
  <cols>
    <col min="1" max="1" width="7.625" style="0" customWidth="1"/>
    <col min="2" max="2" width="7.75390625" style="0" customWidth="1"/>
    <col min="3" max="3" width="31.625" style="0" customWidth="1"/>
    <col min="4" max="4" width="14.875" style="0" customWidth="1"/>
    <col min="5" max="5" width="15.625" style="0" customWidth="1"/>
    <col min="6" max="6" width="22.25390625" style="0" customWidth="1"/>
    <col min="7" max="7" width="11.75390625" style="0" customWidth="1"/>
    <col min="8" max="8" width="11.625" style="0" customWidth="1"/>
    <col min="9" max="9" width="10.875" style="0" bestFit="1" customWidth="1"/>
    <col min="10" max="10" width="13.375" style="0" bestFit="1" customWidth="1"/>
  </cols>
  <sheetData>
    <row r="1" ht="12.75">
      <c r="H1" s="102"/>
    </row>
    <row r="2" spans="1:9" ht="28.5" customHeight="1">
      <c r="A2" s="431" t="s">
        <v>601</v>
      </c>
      <c r="B2" s="431"/>
      <c r="C2" s="431"/>
      <c r="D2" s="431"/>
      <c r="E2" s="431"/>
      <c r="F2" s="431"/>
      <c r="G2" s="431"/>
      <c r="H2" s="431"/>
      <c r="I2" s="431"/>
    </row>
    <row r="3" spans="1:9" ht="30" customHeight="1">
      <c r="A3" s="436" t="s">
        <v>27</v>
      </c>
      <c r="B3" s="436" t="s">
        <v>28</v>
      </c>
      <c r="C3" s="436" t="s">
        <v>420</v>
      </c>
      <c r="D3" s="436" t="s">
        <v>122</v>
      </c>
      <c r="E3" s="435" t="s">
        <v>421</v>
      </c>
      <c r="F3" s="176" t="s">
        <v>422</v>
      </c>
      <c r="G3" s="435" t="s">
        <v>423</v>
      </c>
      <c r="H3" s="435" t="s">
        <v>21</v>
      </c>
      <c r="I3" s="432" t="s">
        <v>474</v>
      </c>
    </row>
    <row r="4" spans="1:9" ht="98.25" customHeight="1">
      <c r="A4" s="436"/>
      <c r="B4" s="436"/>
      <c r="C4" s="436"/>
      <c r="D4" s="436"/>
      <c r="E4" s="435"/>
      <c r="F4" s="177" t="s">
        <v>424</v>
      </c>
      <c r="G4" s="435"/>
      <c r="H4" s="435"/>
      <c r="I4" s="433"/>
    </row>
    <row r="5" spans="1:9" s="103" customFormat="1" ht="12.75">
      <c r="A5" s="161">
        <v>1</v>
      </c>
      <c r="B5" s="161">
        <v>2</v>
      </c>
      <c r="C5" s="161">
        <v>3</v>
      </c>
      <c r="D5" s="161">
        <v>4</v>
      </c>
      <c r="E5" s="161">
        <v>5</v>
      </c>
      <c r="F5" s="161">
        <v>6</v>
      </c>
      <c r="G5" s="161">
        <v>7</v>
      </c>
      <c r="H5" s="161">
        <v>8</v>
      </c>
      <c r="I5" s="47"/>
    </row>
    <row r="6" spans="1:9" s="103" customFormat="1" ht="20.25" customHeight="1">
      <c r="A6" s="253">
        <v>150</v>
      </c>
      <c r="B6" s="253"/>
      <c r="C6" s="253" t="s">
        <v>436</v>
      </c>
      <c r="D6" s="254">
        <v>104265</v>
      </c>
      <c r="E6" s="254"/>
      <c r="F6" s="254"/>
      <c r="G6" s="254"/>
      <c r="H6" s="254"/>
      <c r="I6" s="254">
        <v>104265</v>
      </c>
    </row>
    <row r="7" spans="1:9" ht="23.25" customHeight="1">
      <c r="A7" s="16"/>
      <c r="B7" s="16">
        <v>15011</v>
      </c>
      <c r="C7" s="16" t="s">
        <v>435</v>
      </c>
      <c r="D7" s="214">
        <v>104265</v>
      </c>
      <c r="E7" s="214"/>
      <c r="F7" s="214"/>
      <c r="G7" s="214"/>
      <c r="H7" s="214"/>
      <c r="I7" s="214">
        <v>104265</v>
      </c>
    </row>
    <row r="8" spans="1:9" s="29" customFormat="1" ht="23.25" customHeight="1">
      <c r="A8" s="253">
        <v>600</v>
      </c>
      <c r="B8" s="253"/>
      <c r="C8" s="253" t="s">
        <v>176</v>
      </c>
      <c r="D8" s="254">
        <v>1145000</v>
      </c>
      <c r="E8" s="254">
        <v>1145000</v>
      </c>
      <c r="F8" s="254"/>
      <c r="G8" s="254"/>
      <c r="H8" s="254"/>
      <c r="I8" s="254"/>
    </row>
    <row r="9" spans="1:9" ht="24.75" customHeight="1">
      <c r="A9" s="16"/>
      <c r="B9" s="16">
        <v>60014</v>
      </c>
      <c r="C9" s="16" t="s">
        <v>177</v>
      </c>
      <c r="D9" s="215">
        <v>1145000</v>
      </c>
      <c r="E9" s="215">
        <v>1145000</v>
      </c>
      <c r="F9" s="214"/>
      <c r="G9" s="214"/>
      <c r="H9" s="214"/>
      <c r="I9" s="214"/>
    </row>
    <row r="10" spans="1:9" s="1" customFormat="1" ht="27.75" customHeight="1">
      <c r="A10" s="253">
        <v>750</v>
      </c>
      <c r="B10" s="253"/>
      <c r="C10" s="253" t="s">
        <v>213</v>
      </c>
      <c r="D10" s="254">
        <f>D11+D12</f>
        <v>1220973</v>
      </c>
      <c r="E10" s="254">
        <f>E11+E12</f>
        <v>1200330</v>
      </c>
      <c r="F10" s="254"/>
      <c r="G10" s="254"/>
      <c r="H10" s="254"/>
      <c r="I10" s="254">
        <f>I11+I12</f>
        <v>20643</v>
      </c>
    </row>
    <row r="11" spans="1:9" ht="28.5" customHeight="1">
      <c r="A11" s="16"/>
      <c r="B11" s="16">
        <v>75020</v>
      </c>
      <c r="C11" s="16" t="s">
        <v>216</v>
      </c>
      <c r="D11" s="214">
        <v>1200330</v>
      </c>
      <c r="E11" s="214">
        <v>1200330</v>
      </c>
      <c r="F11" s="214"/>
      <c r="G11" s="214"/>
      <c r="H11" s="214"/>
      <c r="I11" s="214"/>
    </row>
    <row r="12" spans="1:9" ht="29.25" customHeight="1">
      <c r="A12" s="16"/>
      <c r="B12" s="16">
        <v>75095</v>
      </c>
      <c r="C12" s="16" t="s">
        <v>229</v>
      </c>
      <c r="D12" s="337">
        <v>20643</v>
      </c>
      <c r="E12" s="336"/>
      <c r="F12" s="336"/>
      <c r="G12" s="214"/>
      <c r="H12" s="214"/>
      <c r="I12" s="214">
        <v>20643</v>
      </c>
    </row>
    <row r="13" spans="1:9" ht="29.25" customHeight="1">
      <c r="A13" s="253">
        <v>754</v>
      </c>
      <c r="B13" s="342"/>
      <c r="C13" s="351" t="s">
        <v>296</v>
      </c>
      <c r="D13" s="268">
        <f>D14</f>
        <v>300000</v>
      </c>
      <c r="E13" s="268"/>
      <c r="F13" s="268"/>
      <c r="G13" s="268"/>
      <c r="H13" s="268"/>
      <c r="I13" s="268">
        <v>300000</v>
      </c>
    </row>
    <row r="14" spans="1:9" ht="29.25" customHeight="1">
      <c r="A14" s="16"/>
      <c r="B14" s="348">
        <v>75404</v>
      </c>
      <c r="C14" s="348" t="s">
        <v>586</v>
      </c>
      <c r="D14" s="349">
        <v>300000</v>
      </c>
      <c r="E14" s="350"/>
      <c r="F14" s="336"/>
      <c r="G14" s="214"/>
      <c r="H14" s="214"/>
      <c r="I14" s="214">
        <v>300000</v>
      </c>
    </row>
    <row r="15" spans="1:9" s="151" customFormat="1" ht="30" customHeight="1">
      <c r="A15" s="253">
        <v>852</v>
      </c>
      <c r="B15" s="255"/>
      <c r="C15" s="267" t="s">
        <v>233</v>
      </c>
      <c r="D15" s="268">
        <v>10000</v>
      </c>
      <c r="E15" s="268">
        <v>10000</v>
      </c>
      <c r="F15" s="254"/>
      <c r="G15" s="254"/>
      <c r="H15" s="254"/>
      <c r="I15" s="254"/>
    </row>
    <row r="16" spans="1:9" ht="28.5" customHeight="1">
      <c r="A16" s="16"/>
      <c r="B16" s="16">
        <v>85201</v>
      </c>
      <c r="C16" s="16" t="s">
        <v>546</v>
      </c>
      <c r="D16" s="214">
        <v>10000</v>
      </c>
      <c r="E16" s="214">
        <v>10000</v>
      </c>
      <c r="F16" s="214"/>
      <c r="G16" s="214"/>
      <c r="H16" s="214"/>
      <c r="I16" s="214"/>
    </row>
    <row r="17" spans="1:10" ht="23.25" customHeight="1">
      <c r="A17" s="434" t="s">
        <v>98</v>
      </c>
      <c r="B17" s="434"/>
      <c r="C17" s="434"/>
      <c r="D17" s="254">
        <f>SUM(D6:D16)/2</f>
        <v>2780238</v>
      </c>
      <c r="E17" s="254">
        <f>SUM(E6:E16)/2</f>
        <v>2355330</v>
      </c>
      <c r="F17" s="254"/>
      <c r="G17" s="254"/>
      <c r="H17" s="254"/>
      <c r="I17" s="254">
        <f>SUM(I6:I16)/2</f>
        <v>424908</v>
      </c>
      <c r="J17" s="338"/>
    </row>
    <row r="18" ht="12.75">
      <c r="D18" s="44"/>
    </row>
  </sheetData>
  <sheetProtection/>
  <mergeCells count="10">
    <mergeCell ref="A2:I2"/>
    <mergeCell ref="I3:I4"/>
    <mergeCell ref="A17:C17"/>
    <mergeCell ref="H3:H4"/>
    <mergeCell ref="A3:A4"/>
    <mergeCell ref="B3:B4"/>
    <mergeCell ref="C3:C4"/>
    <mergeCell ref="D3:D4"/>
    <mergeCell ref="E3:E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2b do 
Uchwały Nr XXV/142/2013
Rady Powiatu w Sochaczewie
z dnia 30 grudnia 2013r.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D30" sqref="D3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438" t="s">
        <v>602</v>
      </c>
      <c r="B1" s="438"/>
      <c r="C1" s="438"/>
      <c r="D1" s="438"/>
    </row>
    <row r="2" ht="6.75" customHeight="1">
      <c r="A2" s="13"/>
    </row>
    <row r="3" ht="12.75">
      <c r="D3" s="7" t="s">
        <v>55</v>
      </c>
    </row>
    <row r="4" spans="1:4" ht="15" customHeight="1">
      <c r="A4" s="439" t="s">
        <v>68</v>
      </c>
      <c r="B4" s="439" t="s">
        <v>29</v>
      </c>
      <c r="C4" s="440" t="s">
        <v>69</v>
      </c>
      <c r="D4" s="440" t="s">
        <v>603</v>
      </c>
    </row>
    <row r="5" spans="1:4" ht="15" customHeight="1">
      <c r="A5" s="439"/>
      <c r="B5" s="439"/>
      <c r="C5" s="439"/>
      <c r="D5" s="440"/>
    </row>
    <row r="6" spans="1:4" ht="15.75" customHeight="1">
      <c r="A6" s="439"/>
      <c r="B6" s="439"/>
      <c r="C6" s="439"/>
      <c r="D6" s="440"/>
    </row>
    <row r="7" spans="1:4" s="33" customFormat="1" ht="8.25" customHeight="1">
      <c r="A7" s="32">
        <v>1</v>
      </c>
      <c r="B7" s="32">
        <v>2</v>
      </c>
      <c r="C7" s="32">
        <v>3</v>
      </c>
      <c r="D7" s="32">
        <v>4</v>
      </c>
    </row>
    <row r="8" spans="1:4" s="33" customFormat="1" ht="20.25" customHeight="1">
      <c r="A8" s="56" t="s">
        <v>32</v>
      </c>
      <c r="B8" s="57" t="s">
        <v>357</v>
      </c>
      <c r="C8" s="56"/>
      <c r="D8" s="59">
        <f>1!E72</f>
        <v>68926604</v>
      </c>
    </row>
    <row r="9" spans="1:4" s="33" customFormat="1" ht="19.5" customHeight="1">
      <c r="A9" s="56" t="s">
        <v>33</v>
      </c>
      <c r="B9" s="57" t="s">
        <v>31</v>
      </c>
      <c r="C9" s="56"/>
      <c r="D9" s="60">
        <f>2!D78</f>
        <v>69991934</v>
      </c>
    </row>
    <row r="10" spans="1:4" s="33" customFormat="1" ht="18" customHeight="1">
      <c r="A10" s="56" t="s">
        <v>34</v>
      </c>
      <c r="B10" s="57" t="s">
        <v>358</v>
      </c>
      <c r="C10" s="56"/>
      <c r="D10" s="59">
        <f>D8-D9</f>
        <v>-1065330</v>
      </c>
    </row>
    <row r="11" spans="1:4" ht="18.75" customHeight="1">
      <c r="A11" s="437" t="s">
        <v>43</v>
      </c>
      <c r="B11" s="437"/>
      <c r="C11" s="18"/>
      <c r="D11" s="216">
        <f>SUM(D12:D19)</f>
        <v>3215330</v>
      </c>
    </row>
    <row r="12" spans="1:4" ht="18.75" customHeight="1">
      <c r="A12" s="18" t="s">
        <v>32</v>
      </c>
      <c r="B12" s="217" t="s">
        <v>37</v>
      </c>
      <c r="C12" s="18" t="s">
        <v>44</v>
      </c>
      <c r="D12" s="219"/>
    </row>
    <row r="13" spans="1:4" ht="18.75" customHeight="1">
      <c r="A13" s="18" t="s">
        <v>33</v>
      </c>
      <c r="B13" s="217" t="s">
        <v>38</v>
      </c>
      <c r="C13" s="18" t="s">
        <v>44</v>
      </c>
      <c r="D13" s="195">
        <v>1165330</v>
      </c>
    </row>
    <row r="14" spans="1:4" ht="51">
      <c r="A14" s="18" t="s">
        <v>34</v>
      </c>
      <c r="B14" s="218" t="s">
        <v>119</v>
      </c>
      <c r="C14" s="18" t="s">
        <v>61</v>
      </c>
      <c r="D14" s="195"/>
    </row>
    <row r="15" spans="1:4" ht="18.75" customHeight="1">
      <c r="A15" s="18" t="s">
        <v>26</v>
      </c>
      <c r="B15" s="217" t="s">
        <v>46</v>
      </c>
      <c r="C15" s="18" t="s">
        <v>62</v>
      </c>
      <c r="D15" s="195"/>
    </row>
    <row r="16" spans="1:4" ht="18.75" customHeight="1">
      <c r="A16" s="18" t="s">
        <v>36</v>
      </c>
      <c r="B16" s="217" t="s">
        <v>120</v>
      </c>
      <c r="C16" s="18" t="s">
        <v>132</v>
      </c>
      <c r="D16" s="195"/>
    </row>
    <row r="17" spans="1:4" ht="18.75" customHeight="1">
      <c r="A17" s="18" t="s">
        <v>39</v>
      </c>
      <c r="B17" s="217" t="s">
        <v>40</v>
      </c>
      <c r="C17" s="18" t="s">
        <v>45</v>
      </c>
      <c r="D17" s="195"/>
    </row>
    <row r="18" spans="1:4" ht="18.75" customHeight="1">
      <c r="A18" s="18" t="s">
        <v>41</v>
      </c>
      <c r="B18" s="217" t="s">
        <v>134</v>
      </c>
      <c r="C18" s="18" t="s">
        <v>70</v>
      </c>
      <c r="D18" s="195"/>
    </row>
    <row r="19" spans="1:4" ht="18.75" customHeight="1">
      <c r="A19" s="18" t="s">
        <v>47</v>
      </c>
      <c r="B19" s="217" t="s">
        <v>60</v>
      </c>
      <c r="C19" s="18" t="s">
        <v>547</v>
      </c>
      <c r="D19" s="219">
        <v>2050000</v>
      </c>
    </row>
    <row r="20" spans="1:4" ht="18.75" customHeight="1">
      <c r="A20" s="437" t="s">
        <v>121</v>
      </c>
      <c r="B20" s="437"/>
      <c r="C20" s="18"/>
      <c r="D20" s="216">
        <f>SUM(D21:D27)</f>
        <v>2150000</v>
      </c>
    </row>
    <row r="21" spans="1:4" ht="18.75" customHeight="1">
      <c r="A21" s="18" t="s">
        <v>32</v>
      </c>
      <c r="B21" s="217" t="s">
        <v>63</v>
      </c>
      <c r="C21" s="18" t="s">
        <v>49</v>
      </c>
      <c r="D21" s="219"/>
    </row>
    <row r="22" spans="1:4" ht="18.75" customHeight="1">
      <c r="A22" s="18" t="s">
        <v>33</v>
      </c>
      <c r="B22" s="217" t="s">
        <v>48</v>
      </c>
      <c r="C22" s="18" t="s">
        <v>49</v>
      </c>
      <c r="D22" s="219"/>
    </row>
    <row r="23" spans="1:4" ht="38.25">
      <c r="A23" s="18" t="s">
        <v>34</v>
      </c>
      <c r="B23" s="218" t="s">
        <v>66</v>
      </c>
      <c r="C23" s="18" t="s">
        <v>67</v>
      </c>
      <c r="D23" s="219"/>
    </row>
    <row r="24" spans="1:4" ht="18.75" customHeight="1">
      <c r="A24" s="18" t="s">
        <v>26</v>
      </c>
      <c r="B24" s="217" t="s">
        <v>64</v>
      </c>
      <c r="C24" s="18" t="s">
        <v>58</v>
      </c>
      <c r="D24" s="219"/>
    </row>
    <row r="25" spans="1:4" ht="18.75" customHeight="1">
      <c r="A25" s="18" t="s">
        <v>36</v>
      </c>
      <c r="B25" s="217" t="s">
        <v>65</v>
      </c>
      <c r="C25" s="18" t="s">
        <v>51</v>
      </c>
      <c r="D25" s="219"/>
    </row>
    <row r="26" spans="1:4" ht="18.75" customHeight="1">
      <c r="A26" s="18" t="s">
        <v>39</v>
      </c>
      <c r="B26" s="217" t="s">
        <v>135</v>
      </c>
      <c r="C26" s="18" t="s">
        <v>52</v>
      </c>
      <c r="D26" s="219">
        <v>2150000</v>
      </c>
    </row>
    <row r="27" spans="1:4" ht="18.75" customHeight="1">
      <c r="A27" s="18" t="s">
        <v>41</v>
      </c>
      <c r="B27" s="217" t="s">
        <v>53</v>
      </c>
      <c r="C27" s="18" t="s">
        <v>50</v>
      </c>
      <c r="D27" s="195"/>
    </row>
    <row r="28" spans="1:4" ht="7.5" customHeight="1">
      <c r="A28" s="3"/>
      <c r="B28" s="4"/>
      <c r="C28" s="4"/>
      <c r="D28" s="4"/>
    </row>
    <row r="29" spans="1:6" ht="12.75">
      <c r="A29" s="22"/>
      <c r="B29" s="21"/>
      <c r="C29" s="21"/>
      <c r="D29" s="341">
        <f>D10+D11-D20</f>
        <v>0</v>
      </c>
      <c r="E29" s="19"/>
      <c r="F29" s="19"/>
    </row>
    <row r="30" ht="6" customHeight="1"/>
    <row r="31" ht="12.75" hidden="1"/>
    <row r="32" ht="12.75" hidden="1"/>
    <row r="33" spans="2:3" ht="24.75" customHeight="1">
      <c r="B33" s="29"/>
      <c r="C33" s="29"/>
    </row>
    <row r="34" spans="2:3" ht="24" customHeight="1">
      <c r="B34" s="29"/>
      <c r="C34" s="29"/>
    </row>
    <row r="35" spans="2:3" ht="27" customHeight="1">
      <c r="B35"/>
      <c r="C35"/>
    </row>
    <row r="36" spans="2:3" ht="21.75" customHeight="1">
      <c r="B36"/>
      <c r="C36"/>
    </row>
    <row r="37" spans="2:3" ht="23.25" customHeight="1">
      <c r="B37"/>
      <c r="C3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3"/>
  <headerFooter alignWithMargins="0">
    <oddHeader>&amp;RZałącznik Nr 3 do 
Uchwały Nr XXV/142/2013
Rady Powiatu w Sochaczewie
z dnia 30 grudnia 2013r.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9.75390625" style="0" customWidth="1"/>
    <col min="3" max="3" width="39.875" style="0" customWidth="1"/>
    <col min="4" max="4" width="13.875" style="0" customWidth="1"/>
    <col min="5" max="5" width="30.25390625" style="0" customWidth="1"/>
    <col min="6" max="6" width="23.375" style="0" customWidth="1"/>
    <col min="7" max="7" width="16.75390625" style="0" customWidth="1"/>
  </cols>
  <sheetData>
    <row r="2" spans="1:7" ht="15.75">
      <c r="A2" s="447" t="s">
        <v>596</v>
      </c>
      <c r="B2" s="447"/>
      <c r="C2" s="447"/>
      <c r="D2" s="447"/>
      <c r="E2" s="447"/>
      <c r="F2" s="447"/>
      <c r="G2" s="447"/>
    </row>
    <row r="3" spans="1:7" ht="12.75">
      <c r="A3" s="1"/>
      <c r="B3" s="1"/>
      <c r="C3" s="1"/>
      <c r="D3" s="1"/>
      <c r="E3" s="1"/>
      <c r="F3" s="1"/>
      <c r="G3" s="6" t="s">
        <v>55</v>
      </c>
    </row>
    <row r="4" spans="1:7" ht="12.75">
      <c r="A4" s="439" t="s">
        <v>27</v>
      </c>
      <c r="B4" s="439" t="s">
        <v>28</v>
      </c>
      <c r="C4" s="444" t="s">
        <v>5</v>
      </c>
      <c r="D4" s="440" t="s">
        <v>110</v>
      </c>
      <c r="E4" s="440" t="s">
        <v>133</v>
      </c>
      <c r="F4" s="440" t="s">
        <v>80</v>
      </c>
      <c r="G4" s="440"/>
    </row>
    <row r="5" spans="1:7" ht="12.75">
      <c r="A5" s="439"/>
      <c r="B5" s="439"/>
      <c r="C5" s="445"/>
      <c r="D5" s="439"/>
      <c r="E5" s="440"/>
      <c r="F5" s="440" t="s">
        <v>108</v>
      </c>
      <c r="G5" s="440" t="s">
        <v>109</v>
      </c>
    </row>
    <row r="6" spans="1:7" ht="12.75">
      <c r="A6" s="439"/>
      <c r="B6" s="439"/>
      <c r="C6" s="446"/>
      <c r="D6" s="439"/>
      <c r="E6" s="440"/>
      <c r="F6" s="440"/>
      <c r="G6" s="440"/>
    </row>
    <row r="7" spans="1:7" ht="12.75">
      <c r="A7" s="14">
        <v>1</v>
      </c>
      <c r="B7" s="14">
        <v>2</v>
      </c>
      <c r="C7" s="14"/>
      <c r="D7" s="14">
        <v>4</v>
      </c>
      <c r="E7" s="14">
        <v>5</v>
      </c>
      <c r="F7" s="14">
        <v>6</v>
      </c>
      <c r="G7" s="14">
        <v>10</v>
      </c>
    </row>
    <row r="8" spans="1:7" ht="37.5" customHeight="1">
      <c r="A8" s="170" t="s">
        <v>153</v>
      </c>
      <c r="B8" s="170" t="s">
        <v>154</v>
      </c>
      <c r="C8" s="171" t="s">
        <v>452</v>
      </c>
      <c r="D8" s="196">
        <v>25000</v>
      </c>
      <c r="E8" s="196">
        <v>25000</v>
      </c>
      <c r="F8" s="196">
        <v>25000</v>
      </c>
      <c r="G8" s="147"/>
    </row>
    <row r="9" spans="1:7" ht="54" customHeight="1">
      <c r="A9" s="170" t="s">
        <v>157</v>
      </c>
      <c r="B9" s="170" t="s">
        <v>158</v>
      </c>
      <c r="C9" s="172" t="s">
        <v>10</v>
      </c>
      <c r="D9" s="196">
        <v>45000</v>
      </c>
      <c r="E9" s="196">
        <v>45000</v>
      </c>
      <c r="F9" s="196">
        <v>45000</v>
      </c>
      <c r="G9" s="147"/>
    </row>
    <row r="10" spans="1:7" ht="32.25" customHeight="1">
      <c r="A10" s="170" t="s">
        <v>159</v>
      </c>
      <c r="B10" s="170" t="s">
        <v>160</v>
      </c>
      <c r="C10" s="172" t="s">
        <v>293</v>
      </c>
      <c r="D10" s="196">
        <v>25000</v>
      </c>
      <c r="E10" s="196">
        <v>25000</v>
      </c>
      <c r="F10" s="196">
        <v>25000</v>
      </c>
      <c r="G10" s="147"/>
    </row>
    <row r="11" spans="1:7" ht="39.75" customHeight="1">
      <c r="A11" s="170" t="s">
        <v>159</v>
      </c>
      <c r="B11" s="170" t="s">
        <v>161</v>
      </c>
      <c r="C11" s="172" t="s">
        <v>211</v>
      </c>
      <c r="D11" s="196">
        <v>30000</v>
      </c>
      <c r="E11" s="196">
        <v>30000</v>
      </c>
      <c r="F11" s="196">
        <v>30000</v>
      </c>
      <c r="G11" s="147"/>
    </row>
    <row r="12" spans="1:7" ht="48" customHeight="1">
      <c r="A12" s="170" t="s">
        <v>159</v>
      </c>
      <c r="B12" s="170" t="s">
        <v>162</v>
      </c>
      <c r="C12" s="172" t="s">
        <v>11</v>
      </c>
      <c r="D12" s="196">
        <v>487200</v>
      </c>
      <c r="E12" s="196">
        <v>487200</v>
      </c>
      <c r="F12" s="196">
        <v>487200</v>
      </c>
      <c r="G12" s="147"/>
    </row>
    <row r="13" spans="1:7" ht="51.75" customHeight="1">
      <c r="A13" s="170" t="s">
        <v>163</v>
      </c>
      <c r="B13" s="170" t="s">
        <v>164</v>
      </c>
      <c r="C13" s="172" t="s">
        <v>472</v>
      </c>
      <c r="D13" s="196">
        <v>305175</v>
      </c>
      <c r="E13" s="196">
        <v>305175</v>
      </c>
      <c r="F13" s="196">
        <v>305175</v>
      </c>
      <c r="G13" s="147"/>
    </row>
    <row r="14" spans="1:7" ht="39" customHeight="1">
      <c r="A14" s="170" t="s">
        <v>163</v>
      </c>
      <c r="B14" s="170" t="s">
        <v>167</v>
      </c>
      <c r="C14" s="172" t="s">
        <v>475</v>
      </c>
      <c r="D14" s="196">
        <v>22000</v>
      </c>
      <c r="E14" s="196">
        <v>22000</v>
      </c>
      <c r="F14" s="196">
        <v>22000</v>
      </c>
      <c r="G14" s="147"/>
    </row>
    <row r="15" spans="1:7" ht="39" customHeight="1">
      <c r="A15" s="170" t="s">
        <v>593</v>
      </c>
      <c r="B15" s="170" t="s">
        <v>594</v>
      </c>
      <c r="C15" s="172" t="s">
        <v>595</v>
      </c>
      <c r="D15" s="196">
        <v>10000</v>
      </c>
      <c r="E15" s="196">
        <v>10000</v>
      </c>
      <c r="F15" s="196">
        <v>10000</v>
      </c>
      <c r="G15" s="147"/>
    </row>
    <row r="16" spans="1:7" ht="39.75" customHeight="1">
      <c r="A16" s="170" t="s">
        <v>168</v>
      </c>
      <c r="B16" s="170" t="s">
        <v>169</v>
      </c>
      <c r="C16" s="172" t="s">
        <v>12</v>
      </c>
      <c r="D16" s="196">
        <v>3758428</v>
      </c>
      <c r="E16" s="196">
        <v>3758428</v>
      </c>
      <c r="F16" s="196">
        <v>3758428</v>
      </c>
      <c r="G16" s="147"/>
    </row>
    <row r="17" spans="1:7" ht="31.5" customHeight="1">
      <c r="A17" s="170" t="s">
        <v>168</v>
      </c>
      <c r="B17" s="170" t="s">
        <v>170</v>
      </c>
      <c r="C17" s="170" t="s">
        <v>473</v>
      </c>
      <c r="D17" s="196">
        <v>1300</v>
      </c>
      <c r="E17" s="196">
        <v>1300</v>
      </c>
      <c r="F17" s="196">
        <v>1300</v>
      </c>
      <c r="G17" s="147"/>
    </row>
    <row r="18" spans="1:7" ht="49.5" customHeight="1">
      <c r="A18" s="170" t="s">
        <v>187</v>
      </c>
      <c r="B18" s="170" t="s">
        <v>188</v>
      </c>
      <c r="C18" s="172" t="s">
        <v>8</v>
      </c>
      <c r="D18" s="196">
        <v>2711000</v>
      </c>
      <c r="E18" s="196">
        <v>2711000</v>
      </c>
      <c r="F18" s="196">
        <v>2711000</v>
      </c>
      <c r="G18" s="147"/>
    </row>
    <row r="19" spans="1:7" ht="36.75" customHeight="1">
      <c r="A19" s="170" t="s">
        <v>196</v>
      </c>
      <c r="B19" s="170" t="s">
        <v>197</v>
      </c>
      <c r="C19" s="172" t="s">
        <v>9</v>
      </c>
      <c r="D19" s="196">
        <v>102000</v>
      </c>
      <c r="E19" s="196">
        <v>102000</v>
      </c>
      <c r="F19" s="196">
        <v>102000</v>
      </c>
      <c r="G19" s="147"/>
    </row>
    <row r="20" spans="1:7" ht="15">
      <c r="A20" s="441" t="s">
        <v>122</v>
      </c>
      <c r="B20" s="442"/>
      <c r="C20" s="443"/>
      <c r="D20" s="198">
        <f>SUM(D8:D19)</f>
        <v>7522103</v>
      </c>
      <c r="E20" s="198">
        <f>SUM(E8:E19)</f>
        <v>7522103</v>
      </c>
      <c r="F20" s="198">
        <f>SUM(F8:F19)</f>
        <v>7522103</v>
      </c>
      <c r="G20" s="197"/>
    </row>
  </sheetData>
  <sheetProtection/>
  <mergeCells count="10">
    <mergeCell ref="A20:C20"/>
    <mergeCell ref="C4:C6"/>
    <mergeCell ref="A2:G2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4 do 
Uchwały Nr XXV/142/2013
Rady Powiatu w Sochaczewie
z dnia 30 grudnia 2013r.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450" t="s">
        <v>539</v>
      </c>
      <c r="B1" s="450"/>
      <c r="C1" s="450"/>
      <c r="D1" s="450"/>
      <c r="E1" s="450"/>
      <c r="F1" s="450"/>
      <c r="G1" s="450"/>
    </row>
    <row r="2" spans="1:6" ht="15.75">
      <c r="A2" s="8"/>
      <c r="B2" s="8"/>
      <c r="C2" s="8"/>
      <c r="D2" s="8"/>
      <c r="E2" s="8"/>
      <c r="F2" s="8"/>
    </row>
    <row r="3" spans="1:7" ht="12.75">
      <c r="A3" s="4"/>
      <c r="B3" s="4"/>
      <c r="C3" s="4"/>
      <c r="D3" s="4"/>
      <c r="E3" s="4"/>
      <c r="F3" s="4"/>
      <c r="G3" s="28" t="s">
        <v>55</v>
      </c>
    </row>
    <row r="4" spans="1:7" ht="12.75">
      <c r="A4" s="439" t="s">
        <v>27</v>
      </c>
      <c r="B4" s="444" t="s">
        <v>28</v>
      </c>
      <c r="C4" s="157"/>
      <c r="D4" s="440" t="s">
        <v>110</v>
      </c>
      <c r="E4" s="440" t="s">
        <v>476</v>
      </c>
      <c r="F4" s="440" t="s">
        <v>80</v>
      </c>
      <c r="G4" s="440"/>
    </row>
    <row r="5" spans="1:7" ht="12.75">
      <c r="A5" s="439"/>
      <c r="B5" s="445"/>
      <c r="C5" s="158"/>
      <c r="D5" s="439"/>
      <c r="E5" s="440"/>
      <c r="F5" s="440" t="s">
        <v>108</v>
      </c>
      <c r="G5" s="440" t="s">
        <v>109</v>
      </c>
    </row>
    <row r="6" spans="1:7" ht="51" customHeight="1">
      <c r="A6" s="439"/>
      <c r="B6" s="446"/>
      <c r="C6" s="159" t="s">
        <v>5</v>
      </c>
      <c r="D6" s="439"/>
      <c r="E6" s="440"/>
      <c r="F6" s="440"/>
      <c r="G6" s="440"/>
    </row>
    <row r="7" spans="1:7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26.25" customHeight="1">
      <c r="A8" s="155">
        <v>801</v>
      </c>
      <c r="B8" s="155"/>
      <c r="C8" s="173" t="s">
        <v>222</v>
      </c>
      <c r="D8" s="190"/>
      <c r="E8" s="190"/>
      <c r="F8" s="190"/>
      <c r="G8" s="190"/>
    </row>
    <row r="9" spans="1:7" ht="72" customHeight="1">
      <c r="A9" s="156"/>
      <c r="B9" s="156">
        <v>80114</v>
      </c>
      <c r="C9" s="185" t="s">
        <v>521</v>
      </c>
      <c r="D9" s="191"/>
      <c r="E9" s="191"/>
      <c r="F9" s="191"/>
      <c r="G9" s="191"/>
    </row>
    <row r="10" spans="1:7" ht="46.5" customHeight="1">
      <c r="A10" s="155"/>
      <c r="B10" s="156">
        <v>80130</v>
      </c>
      <c r="C10" s="185" t="s">
        <v>522</v>
      </c>
      <c r="D10" s="191"/>
      <c r="E10" s="191"/>
      <c r="F10" s="191"/>
      <c r="G10" s="190"/>
    </row>
    <row r="11" spans="1:7" ht="62.25" customHeight="1">
      <c r="A11" s="155"/>
      <c r="B11" s="156">
        <v>80130</v>
      </c>
      <c r="C11" s="185" t="s">
        <v>524</v>
      </c>
      <c r="D11" s="191"/>
      <c r="E11" s="191"/>
      <c r="F11" s="191"/>
      <c r="G11" s="190"/>
    </row>
    <row r="12" spans="1:7" ht="69.75" customHeight="1">
      <c r="A12" s="155"/>
      <c r="B12" s="156">
        <v>80130</v>
      </c>
      <c r="C12" s="185" t="s">
        <v>523</v>
      </c>
      <c r="D12" s="191"/>
      <c r="E12" s="191"/>
      <c r="F12" s="191"/>
      <c r="G12" s="190"/>
    </row>
    <row r="13" spans="1:7" ht="44.25" customHeight="1">
      <c r="A13" s="30">
        <v>853</v>
      </c>
      <c r="B13" s="16"/>
      <c r="C13" s="173" t="s">
        <v>237</v>
      </c>
      <c r="D13" s="190"/>
      <c r="E13" s="190"/>
      <c r="F13" s="190"/>
      <c r="G13" s="192"/>
    </row>
    <row r="14" spans="1:7" ht="38.25" customHeight="1">
      <c r="A14" s="16"/>
      <c r="B14" s="16">
        <v>85333</v>
      </c>
      <c r="C14" s="174" t="s">
        <v>525</v>
      </c>
      <c r="D14" s="192"/>
      <c r="E14" s="192"/>
      <c r="F14" s="192"/>
      <c r="G14" s="192"/>
    </row>
    <row r="15" spans="1:7" ht="23.25" customHeight="1">
      <c r="A15" s="448" t="s">
        <v>122</v>
      </c>
      <c r="B15" s="449"/>
      <c r="C15" s="160"/>
      <c r="D15" s="193"/>
      <c r="E15" s="194"/>
      <c r="F15" s="190"/>
      <c r="G15" s="147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Y16"/>
  <sheetViews>
    <sheetView zoomScalePageLayoutView="0" workbookViewId="0" topLeftCell="A1">
      <selection activeCell="E16" sqref="E16:F16"/>
    </sheetView>
  </sheetViews>
  <sheetFormatPr defaultColWidth="9.00390625" defaultRowHeight="12.75"/>
  <cols>
    <col min="1" max="1" width="7.25390625" style="1" customWidth="1"/>
    <col min="2" max="2" width="10.625" style="1" customWidth="1"/>
    <col min="3" max="3" width="56.375" style="1" customWidth="1"/>
    <col min="4" max="4" width="16.00390625" style="1" customWidth="1"/>
    <col min="5" max="5" width="18.625" style="1" customWidth="1"/>
    <col min="6" max="6" width="14.625" style="1" customWidth="1"/>
    <col min="7" max="7" width="12.375" style="0" customWidth="1"/>
    <col min="8" max="8" width="13.75390625" style="0" customWidth="1"/>
    <col min="78" max="16384" width="9.125" style="1" customWidth="1"/>
  </cols>
  <sheetData>
    <row r="1" spans="1:8" ht="45" customHeight="1">
      <c r="A1" s="447" t="s">
        <v>604</v>
      </c>
      <c r="B1" s="447"/>
      <c r="C1" s="447"/>
      <c r="D1" s="447"/>
      <c r="E1" s="447"/>
      <c r="F1" s="447"/>
      <c r="G1" s="447"/>
      <c r="H1" s="212"/>
    </row>
    <row r="2" spans="7:8" ht="12.75">
      <c r="G2" s="28" t="s">
        <v>55</v>
      </c>
      <c r="H2" s="28"/>
    </row>
    <row r="3" spans="1:77" ht="20.25" customHeight="1">
      <c r="A3" s="439" t="s">
        <v>27</v>
      </c>
      <c r="B3" s="439" t="s">
        <v>28</v>
      </c>
      <c r="C3" s="440" t="s">
        <v>533</v>
      </c>
      <c r="D3" s="440" t="s">
        <v>110</v>
      </c>
      <c r="E3" s="440" t="s">
        <v>476</v>
      </c>
      <c r="F3" s="440" t="s">
        <v>80</v>
      </c>
      <c r="G3" s="440"/>
      <c r="H3" s="440" t="s">
        <v>534</v>
      </c>
      <c r="BV3" s="1"/>
      <c r="BW3" s="1"/>
      <c r="BX3" s="1"/>
      <c r="BY3" s="1"/>
    </row>
    <row r="4" spans="1:77" ht="18" customHeight="1">
      <c r="A4" s="439"/>
      <c r="B4" s="439"/>
      <c r="C4" s="454"/>
      <c r="D4" s="439"/>
      <c r="E4" s="440"/>
      <c r="F4" s="440" t="s">
        <v>108</v>
      </c>
      <c r="G4" s="440" t="s">
        <v>109</v>
      </c>
      <c r="H4" s="454"/>
      <c r="BV4" s="1"/>
      <c r="BW4" s="1"/>
      <c r="BX4" s="1"/>
      <c r="BY4" s="1"/>
    </row>
    <row r="5" spans="1:77" ht="69" customHeight="1">
      <c r="A5" s="439"/>
      <c r="B5" s="439"/>
      <c r="C5" s="454"/>
      <c r="D5" s="439"/>
      <c r="E5" s="440"/>
      <c r="F5" s="440"/>
      <c r="G5" s="440"/>
      <c r="H5" s="454"/>
      <c r="BV5" s="1"/>
      <c r="BW5" s="1"/>
      <c r="BX5" s="1"/>
      <c r="BY5" s="1"/>
    </row>
    <row r="6" spans="1:77" ht="8.25" customHeight="1">
      <c r="A6" s="14">
        <v>1</v>
      </c>
      <c r="B6" s="14">
        <v>3</v>
      </c>
      <c r="C6" s="14">
        <v>2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BV6" s="1"/>
      <c r="BW6" s="1"/>
      <c r="BX6" s="1"/>
      <c r="BY6" s="1"/>
    </row>
    <row r="7" spans="1:77" ht="57.75" customHeight="1">
      <c r="A7" s="17">
        <v>852</v>
      </c>
      <c r="B7" s="30">
        <v>85201</v>
      </c>
      <c r="C7" s="213" t="s">
        <v>538</v>
      </c>
      <c r="D7" s="190">
        <v>550000</v>
      </c>
      <c r="E7" s="190"/>
      <c r="F7" s="190"/>
      <c r="G7" s="192"/>
      <c r="H7" s="192"/>
      <c r="BV7" s="1"/>
      <c r="BW7" s="1"/>
      <c r="BX7" s="1"/>
      <c r="BY7" s="1"/>
    </row>
    <row r="8" spans="1:77" ht="60.75" customHeight="1">
      <c r="A8" s="17">
        <v>852</v>
      </c>
      <c r="B8" s="30">
        <v>85204</v>
      </c>
      <c r="C8" s="213" t="s">
        <v>537</v>
      </c>
      <c r="D8" s="190">
        <v>180000</v>
      </c>
      <c r="E8" s="190"/>
      <c r="F8" s="190"/>
      <c r="G8" s="192"/>
      <c r="H8" s="192"/>
      <c r="BV8" s="1"/>
      <c r="BW8" s="1"/>
      <c r="BX8" s="1"/>
      <c r="BY8" s="1"/>
    </row>
    <row r="9" spans="1:77" ht="66.75" customHeight="1">
      <c r="A9" s="17">
        <v>852</v>
      </c>
      <c r="B9" s="30">
        <v>85201</v>
      </c>
      <c r="C9" s="213" t="s">
        <v>574</v>
      </c>
      <c r="D9" s="190"/>
      <c r="E9" s="190">
        <v>550000</v>
      </c>
      <c r="F9" s="190">
        <v>550000</v>
      </c>
      <c r="G9" s="192"/>
      <c r="H9" s="192"/>
      <c r="BV9" s="1"/>
      <c r="BW9" s="1"/>
      <c r="BX9" s="1"/>
      <c r="BY9" s="1"/>
    </row>
    <row r="10" spans="1:77" ht="62.25" customHeight="1">
      <c r="A10" s="17">
        <v>852</v>
      </c>
      <c r="B10" s="30">
        <v>85204</v>
      </c>
      <c r="C10" s="213" t="s">
        <v>588</v>
      </c>
      <c r="D10" s="190"/>
      <c r="E10" s="190">
        <v>180000</v>
      </c>
      <c r="F10" s="190">
        <v>180000</v>
      </c>
      <c r="G10" s="192"/>
      <c r="H10" s="192"/>
      <c r="BV10" s="1"/>
      <c r="BW10" s="1"/>
      <c r="BX10" s="1"/>
      <c r="BY10" s="1"/>
    </row>
    <row r="11" spans="1:77" ht="35.25" customHeight="1">
      <c r="A11" s="453" t="s">
        <v>122</v>
      </c>
      <c r="B11" s="453"/>
      <c r="C11" s="453"/>
      <c r="D11" s="256">
        <f>SUM(D7:D10)</f>
        <v>730000</v>
      </c>
      <c r="E11" s="256">
        <f>SUM(E7:E10)</f>
        <v>730000</v>
      </c>
      <c r="F11" s="256">
        <f>SUM(F7:F10)</f>
        <v>730000</v>
      </c>
      <c r="G11" s="257"/>
      <c r="H11" s="257"/>
      <c r="BV11" s="1"/>
      <c r="BW11" s="1"/>
      <c r="BX11" s="1"/>
      <c r="BY11" s="1"/>
    </row>
    <row r="13" spans="1:2" ht="12.75">
      <c r="A13" s="36"/>
      <c r="B13" s="36"/>
    </row>
    <row r="16" spans="3:6" ht="21" customHeight="1">
      <c r="C16" s="29"/>
      <c r="E16" s="451"/>
      <c r="F16" s="452"/>
    </row>
  </sheetData>
  <sheetProtection/>
  <mergeCells count="12">
    <mergeCell ref="H3:H5"/>
    <mergeCell ref="A1:G1"/>
    <mergeCell ref="A3:A5"/>
    <mergeCell ref="B3:B5"/>
    <mergeCell ref="D3:D5"/>
    <mergeCell ref="E3:E5"/>
    <mergeCell ref="F3:G3"/>
    <mergeCell ref="F4:F5"/>
    <mergeCell ref="E16:F16"/>
    <mergeCell ref="G4:G5"/>
    <mergeCell ref="A11:C11"/>
    <mergeCell ref="C3:C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5 do 
Uchwały Nr XXV/142/2013
Rady Powiatu w Sochaczewie
z dnia 30 grudnia 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2013-12-31T07:51:28Z</cp:lastPrinted>
  <dcterms:created xsi:type="dcterms:W3CDTF">1998-12-09T13:02:10Z</dcterms:created>
  <dcterms:modified xsi:type="dcterms:W3CDTF">2014-01-08T10:51:08Z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