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1" sheetId="1" r:id="rId1"/>
  </sheets>
  <definedNames>
    <definedName name="_xlnm.Print_Area" localSheetId="0">'1'!$A$1:$O$58</definedName>
  </definedNames>
  <calcPr fullCalcOnLoad="1"/>
</workbook>
</file>

<file path=xl/sharedStrings.xml><?xml version="1.0" encoding="utf-8"?>
<sst xmlns="http://schemas.openxmlformats.org/spreadsheetml/2006/main" count="70" uniqueCount="68">
  <si>
    <t>związane                                 z realizacją ich statutowych zadań</t>
  </si>
  <si>
    <t>Dotacje                                  na zadania bieżące</t>
  </si>
  <si>
    <t>Wypłaty                          z tytułu poręczeń                         i gwarancji</t>
  </si>
  <si>
    <t>Na programy                     z udziałem środków,                    o których mowa w art. 5 ust. 1 pkt 2 i 3 u.o.f.p.</t>
  </si>
  <si>
    <t>Dział</t>
  </si>
  <si>
    <t>Rozdział</t>
  </si>
  <si>
    <t>w tym:</t>
  </si>
  <si>
    <t>Ogółem wydatki</t>
  </si>
  <si>
    <t>Ogółem</t>
  </si>
  <si>
    <t>Nazwa działu i rozdziału</t>
  </si>
  <si>
    <t>WYDATKI BIEŻĄCE</t>
  </si>
  <si>
    <t>Wydatki jednostek budżetowych</t>
  </si>
  <si>
    <t>Świadczenia na rzecz osób fizycznych</t>
  </si>
  <si>
    <t>Obsługa długu</t>
  </si>
  <si>
    <t>na wynagrodzenia i składki od nich naliczane</t>
  </si>
  <si>
    <t>Plan przed zmianą</t>
  </si>
  <si>
    <t>Zmniejszenie</t>
  </si>
  <si>
    <t>Zwiększenie</t>
  </si>
  <si>
    <t>Plan po zmianie</t>
  </si>
  <si>
    <t>Administracja publiczna</t>
  </si>
  <si>
    <t>Pomoc społeczna</t>
  </si>
  <si>
    <t>Powiatowe centra pomocy rodzinie</t>
  </si>
  <si>
    <t>Starostwa powiatowe</t>
  </si>
  <si>
    <t>Bezpieczeństwo publiczne i ochrona przeciwpożarowa</t>
  </si>
  <si>
    <t>Komendy powiatowe Państwowej Straży Pożarnej</t>
  </si>
  <si>
    <t>Pozostałe zadania w zakresie polityki społecznej</t>
  </si>
  <si>
    <t>Powiatowe urzędy pracy</t>
  </si>
  <si>
    <t>Domy pomocy społecznej</t>
  </si>
  <si>
    <t>Transport i łączność</t>
  </si>
  <si>
    <t>Drogi publiczne powiatowe</t>
  </si>
  <si>
    <t>Działalność usługowa</t>
  </si>
  <si>
    <t>Nadzór budowlany</t>
  </si>
  <si>
    <t>Urzędy wojewódzkie</t>
  </si>
  <si>
    <t>Różne rozliczenia</t>
  </si>
  <si>
    <t>Rezerwy ogólne i celowe</t>
  </si>
  <si>
    <t>Ochrona zdrowia</t>
  </si>
  <si>
    <t>Składki na ubezpieczenia zdrowotne oraz świadczenia dla osób nie objętych obowiązkiem ubezpieczenia zdrowotnego</t>
  </si>
  <si>
    <t>Placówki opiekuńczo - wychowawcze</t>
  </si>
  <si>
    <t>Rodziny zastępcze</t>
  </si>
  <si>
    <t>Oświata i wychowanie</t>
  </si>
  <si>
    <t>Gimnazja</t>
  </si>
  <si>
    <t>Gimnazja specjalne</t>
  </si>
  <si>
    <t>Licea ogólnokształcące</t>
  </si>
  <si>
    <t>Szkoły zawodowe</t>
  </si>
  <si>
    <t>Dokształcanie i doskonalenie nauczycieli</t>
  </si>
  <si>
    <t>Pozostała działalność</t>
  </si>
  <si>
    <t>Jednostki specjalizstycznego poradnictwa, mieszkania chronione i ośrodki interwencji kryzysowej</t>
  </si>
  <si>
    <t>Edukacyjna opieka wychowawcza</t>
  </si>
  <si>
    <t>Młodzieżowe ośrodki wychowawcze</t>
  </si>
  <si>
    <t>Usuwanie skótków klęsk żywiołowych</t>
  </si>
  <si>
    <t>Szkoły podstawowe specjalne</t>
  </si>
  <si>
    <t>Oddziały przedszkolne w szkołach podstawowych</t>
  </si>
  <si>
    <t>Zespoły obsługi ekonomiczno administracyjnej szkół</t>
  </si>
  <si>
    <t>Szkoły zawodowe specjalne</t>
  </si>
  <si>
    <t>Centra kształcenia ustawicznego i praktycznego oraz ośrodki dokształcania zawodowego</t>
  </si>
  <si>
    <t>Poradnie psychologiczno-pedagogiczne, w tym poradnie specjalistyczne</t>
  </si>
  <si>
    <t>Internaty i bursy szkolne</t>
  </si>
  <si>
    <t>Kultura i ochrona dziedzictwa narodowego</t>
  </si>
  <si>
    <t>Ochrona zabytków i opieka nad zabytkami</t>
  </si>
  <si>
    <t>Gospodarka mieszkaniowa</t>
  </si>
  <si>
    <t>Gospodarka gruntami i nieruchomościami</t>
  </si>
  <si>
    <t>Rady powiatów</t>
  </si>
  <si>
    <t>Obsługa długu publicznego</t>
  </si>
  <si>
    <t>Obsługa papierów wartościowych, kredytów i pożyczek jednostek samorządu terytorialnego</t>
  </si>
  <si>
    <t>Gospodarka komunalna i ochrona środowiska</t>
  </si>
  <si>
    <t>Wpływy i wydatki związane z gromadzeniem środków z opłat i kar za korzystanie ze środowiska</t>
  </si>
  <si>
    <t>Kultura fizyczna</t>
  </si>
  <si>
    <t>Zadania w zakresie kultury fizycznej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</si>
</sst>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  <numFmt numFmtId="178" formatCode="_-* #,##0.0\ _z_ł_-;\-* #,##0.0\ _z_ł_-;_-* &quot;-&quot;??\ _z_ł_-;_-@_-"/>
    <numFmt numFmtId="179" formatCode="_-* #,##0\ _z_ł_-;\-* #,##0\ _z_ł_-;_-* &quot;-&quot;??\ _z_ł_-;_-@_-"/>
  </numFmts>
  <fonts count="5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 CE"/>
      <family val="0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3" fontId="11" fillId="34" borderId="11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3" fontId="11" fillId="35" borderId="11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35" borderId="12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vertical="center" wrapText="1"/>
    </xf>
    <xf numFmtId="3" fontId="10" fillId="35" borderId="11" xfId="0" applyNumberFormat="1" applyFont="1" applyFill="1" applyBorder="1" applyAlignment="1">
      <alignment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3" fontId="15" fillId="35" borderId="11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79" fontId="0" fillId="0" borderId="0" xfId="42" applyNumberFormat="1" applyFont="1" applyAlignment="1">
      <alignment/>
    </xf>
    <xf numFmtId="179" fontId="11" fillId="0" borderId="14" xfId="42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85" zoomScaleNormal="85" zoomScaleSheetLayoutView="85" workbookViewId="0" topLeftCell="A52">
      <selection activeCell="O61" sqref="O61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00390625" style="0" customWidth="1"/>
    <col min="4" max="4" width="12.00390625" style="0" customWidth="1"/>
    <col min="5" max="5" width="13.125" style="0" customWidth="1"/>
    <col min="6" max="6" width="12.25390625" style="0" customWidth="1"/>
    <col min="7" max="7" width="12.625" style="0" customWidth="1"/>
    <col min="8" max="8" width="12.75390625" style="0" customWidth="1"/>
    <col min="9" max="9" width="13.25390625" style="0" customWidth="1"/>
    <col min="10" max="10" width="12.875" style="0" customWidth="1"/>
    <col min="11" max="11" width="10.875" style="0" customWidth="1"/>
    <col min="12" max="12" width="11.625" style="0" customWidth="1"/>
    <col min="13" max="13" width="12.375" style="0" customWidth="1"/>
    <col min="14" max="14" width="10.00390625" style="0" customWidth="1"/>
    <col min="15" max="15" width="9.25390625" style="0" customWidth="1"/>
    <col min="16" max="17" width="10.25390625" style="0" bestFit="1" customWidth="1"/>
  </cols>
  <sheetData>
    <row r="1" spans="1:11" ht="18">
      <c r="A1" s="6"/>
      <c r="B1" s="7"/>
      <c r="C1" s="7"/>
      <c r="D1" s="7"/>
      <c r="E1" s="7"/>
      <c r="F1" s="7"/>
      <c r="G1" s="7"/>
      <c r="H1" s="7"/>
      <c r="I1" s="7"/>
      <c r="J1" s="2"/>
      <c r="K1" s="7"/>
    </row>
    <row r="2" spans="1:11" ht="20.25">
      <c r="A2" s="3"/>
      <c r="B2" s="3"/>
      <c r="C2" s="3"/>
      <c r="D2" s="3"/>
      <c r="E2" s="3"/>
      <c r="F2" s="3"/>
      <c r="G2" s="3"/>
      <c r="H2" s="9" t="s">
        <v>10</v>
      </c>
      <c r="I2" s="1"/>
      <c r="J2" s="2"/>
      <c r="K2" s="8"/>
    </row>
    <row r="3" spans="1:15" ht="12.75">
      <c r="A3" s="56" t="s">
        <v>4</v>
      </c>
      <c r="B3" s="56" t="s">
        <v>5</v>
      </c>
      <c r="C3" s="56" t="s">
        <v>9</v>
      </c>
      <c r="D3" s="59" t="s">
        <v>8</v>
      </c>
      <c r="E3" s="64"/>
      <c r="F3" s="64"/>
      <c r="G3" s="65"/>
      <c r="H3" s="56" t="s">
        <v>11</v>
      </c>
      <c r="I3" s="59" t="s">
        <v>6</v>
      </c>
      <c r="J3" s="60"/>
      <c r="K3" s="56" t="s">
        <v>1</v>
      </c>
      <c r="L3" s="56" t="s">
        <v>12</v>
      </c>
      <c r="M3" s="56" t="s">
        <v>3</v>
      </c>
      <c r="N3" s="56" t="s">
        <v>2</v>
      </c>
      <c r="O3" s="56" t="s">
        <v>13</v>
      </c>
    </row>
    <row r="4" spans="1:15" ht="40.5" customHeight="1">
      <c r="A4" s="57"/>
      <c r="B4" s="57"/>
      <c r="C4" s="57"/>
      <c r="D4" s="66"/>
      <c r="E4" s="67"/>
      <c r="F4" s="67"/>
      <c r="G4" s="68"/>
      <c r="H4" s="57"/>
      <c r="I4" s="56" t="s">
        <v>14</v>
      </c>
      <c r="J4" s="56" t="s">
        <v>0</v>
      </c>
      <c r="K4" s="57"/>
      <c r="L4" s="57"/>
      <c r="M4" s="57"/>
      <c r="N4" s="57"/>
      <c r="O4" s="57"/>
    </row>
    <row r="5" spans="1:15" ht="36.75" customHeight="1">
      <c r="A5" s="58"/>
      <c r="B5" s="58"/>
      <c r="C5" s="58"/>
      <c r="D5" s="10" t="s">
        <v>15</v>
      </c>
      <c r="E5" s="10" t="s">
        <v>16</v>
      </c>
      <c r="F5" s="10" t="s">
        <v>17</v>
      </c>
      <c r="G5" s="10" t="s">
        <v>18</v>
      </c>
      <c r="H5" s="58"/>
      <c r="I5" s="58"/>
      <c r="J5" s="58"/>
      <c r="K5" s="58"/>
      <c r="L5" s="58"/>
      <c r="M5" s="58"/>
      <c r="N5" s="58"/>
      <c r="O5" s="58"/>
    </row>
    <row r="6" spans="1:15" ht="12.75">
      <c r="A6" s="4">
        <v>1</v>
      </c>
      <c r="B6" s="4">
        <v>2</v>
      </c>
      <c r="C6" s="12">
        <v>3</v>
      </c>
      <c r="D6" s="12">
        <v>4</v>
      </c>
      <c r="E6" s="12"/>
      <c r="F6" s="12"/>
      <c r="G6" s="12"/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</row>
    <row r="7" spans="1:15" s="25" customFormat="1" ht="37.5" customHeight="1">
      <c r="A7" s="14">
        <v>600</v>
      </c>
      <c r="B7" s="14"/>
      <c r="C7" s="19" t="s">
        <v>28</v>
      </c>
      <c r="D7" s="17">
        <v>3202400</v>
      </c>
      <c r="E7" s="17">
        <f>SUM(E8:E9)</f>
        <v>59654</v>
      </c>
      <c r="F7" s="17">
        <f>SUM(F8:F9)</f>
        <v>31000</v>
      </c>
      <c r="G7" s="17">
        <f>D7-E7+F7</f>
        <v>3173746</v>
      </c>
      <c r="H7" s="17">
        <f>SUM(H8:H9)</f>
        <v>-29254</v>
      </c>
      <c r="I7" s="17">
        <f>SUM(I8:I9)</f>
        <v>500</v>
      </c>
      <c r="J7" s="17">
        <f>SUM(J8:J9)</f>
        <v>-29754</v>
      </c>
      <c r="K7" s="17"/>
      <c r="L7" s="17">
        <f>SUM(L8:L9)</f>
        <v>600</v>
      </c>
      <c r="M7" s="17"/>
      <c r="N7" s="17"/>
      <c r="O7" s="17"/>
    </row>
    <row r="8" spans="1:15" s="25" customFormat="1" ht="37.5" customHeight="1">
      <c r="A8" s="21"/>
      <c r="B8" s="21">
        <v>60014</v>
      </c>
      <c r="C8" s="29" t="s">
        <v>29</v>
      </c>
      <c r="D8" s="23">
        <v>2702399</v>
      </c>
      <c r="E8" s="23">
        <v>31000</v>
      </c>
      <c r="F8" s="23">
        <v>31000</v>
      </c>
      <c r="G8" s="23">
        <f aca="true" t="shared" si="0" ref="G8:G43">D8-E8+F8</f>
        <v>2702399</v>
      </c>
      <c r="H8" s="23">
        <f>I8+J8</f>
        <v>-600</v>
      </c>
      <c r="I8" s="23">
        <v>500</v>
      </c>
      <c r="J8" s="23">
        <v>-1100</v>
      </c>
      <c r="K8" s="23"/>
      <c r="L8" s="23">
        <v>600</v>
      </c>
      <c r="M8" s="23"/>
      <c r="N8" s="23"/>
      <c r="O8" s="23"/>
    </row>
    <row r="9" spans="1:15" s="25" customFormat="1" ht="37.5" customHeight="1">
      <c r="A9" s="21"/>
      <c r="B9" s="21">
        <v>60078</v>
      </c>
      <c r="C9" s="29" t="s">
        <v>49</v>
      </c>
      <c r="D9" s="23">
        <v>500001</v>
      </c>
      <c r="E9" s="23">
        <v>28654</v>
      </c>
      <c r="F9" s="23"/>
      <c r="G9" s="23">
        <f t="shared" si="0"/>
        <v>471347</v>
      </c>
      <c r="H9" s="23">
        <f>I9+J9</f>
        <v>-28654</v>
      </c>
      <c r="I9" s="23"/>
      <c r="J9" s="23">
        <v>-28654</v>
      </c>
      <c r="K9" s="23"/>
      <c r="L9" s="23"/>
      <c r="M9" s="23"/>
      <c r="N9" s="23"/>
      <c r="O9" s="23"/>
    </row>
    <row r="10" spans="1:15" s="25" customFormat="1" ht="37.5" customHeight="1">
      <c r="A10" s="14">
        <v>700</v>
      </c>
      <c r="B10" s="14"/>
      <c r="C10" s="30" t="s">
        <v>59</v>
      </c>
      <c r="D10" s="17">
        <f>D11</f>
        <v>85000</v>
      </c>
      <c r="E10" s="17">
        <f aca="true" t="shared" si="1" ref="E10:J10">E11</f>
        <v>1561</v>
      </c>
      <c r="F10" s="17">
        <f t="shared" si="1"/>
        <v>1561</v>
      </c>
      <c r="G10" s="33">
        <f t="shared" si="0"/>
        <v>85000</v>
      </c>
      <c r="H10" s="17">
        <f t="shared" si="1"/>
        <v>0</v>
      </c>
      <c r="I10" s="17"/>
      <c r="J10" s="17">
        <f t="shared" si="1"/>
        <v>0</v>
      </c>
      <c r="K10" s="17"/>
      <c r="L10" s="17"/>
      <c r="M10" s="17"/>
      <c r="N10" s="17"/>
      <c r="O10" s="17"/>
    </row>
    <row r="11" spans="1:15" s="25" customFormat="1" ht="37.5" customHeight="1">
      <c r="A11" s="21"/>
      <c r="B11" s="21">
        <v>70005</v>
      </c>
      <c r="C11" s="29" t="s">
        <v>60</v>
      </c>
      <c r="D11" s="23">
        <v>85000</v>
      </c>
      <c r="E11" s="23">
        <v>1561</v>
      </c>
      <c r="F11" s="23">
        <v>1561</v>
      </c>
      <c r="G11" s="23">
        <f t="shared" si="0"/>
        <v>85000</v>
      </c>
      <c r="H11" s="23">
        <f>I11+J11</f>
        <v>0</v>
      </c>
      <c r="I11" s="23"/>
      <c r="J11" s="23">
        <v>0</v>
      </c>
      <c r="K11" s="23"/>
      <c r="L11" s="23"/>
      <c r="M11" s="23"/>
      <c r="N11" s="23"/>
      <c r="O11" s="23"/>
    </row>
    <row r="12" spans="1:15" s="25" customFormat="1" ht="37.5" customHeight="1">
      <c r="A12" s="14">
        <v>710</v>
      </c>
      <c r="B12" s="14"/>
      <c r="C12" s="30" t="s">
        <v>30</v>
      </c>
      <c r="D12" s="17">
        <v>536805</v>
      </c>
      <c r="E12" s="17">
        <f>E13</f>
        <v>5837</v>
      </c>
      <c r="F12" s="17">
        <f>F13</f>
        <v>11837</v>
      </c>
      <c r="G12" s="17">
        <f t="shared" si="0"/>
        <v>542805</v>
      </c>
      <c r="H12" s="33">
        <f>I12+J12</f>
        <v>6000</v>
      </c>
      <c r="I12" s="17">
        <f>I13</f>
        <v>9931</v>
      </c>
      <c r="J12" s="17">
        <f>J13</f>
        <v>-3931</v>
      </c>
      <c r="K12" s="17"/>
      <c r="L12" s="17"/>
      <c r="M12" s="17"/>
      <c r="N12" s="17"/>
      <c r="O12" s="17"/>
    </row>
    <row r="13" spans="1:15" s="25" customFormat="1" ht="37.5" customHeight="1">
      <c r="A13" s="21"/>
      <c r="B13" s="21">
        <v>71015</v>
      </c>
      <c r="C13" s="29" t="s">
        <v>31</v>
      </c>
      <c r="D13" s="23">
        <v>491805</v>
      </c>
      <c r="E13" s="23">
        <v>5837</v>
      </c>
      <c r="F13" s="23">
        <v>11837</v>
      </c>
      <c r="G13" s="23">
        <f t="shared" si="0"/>
        <v>497805</v>
      </c>
      <c r="H13" s="23">
        <f>I13+J13</f>
        <v>6000</v>
      </c>
      <c r="I13" s="23">
        <v>9931</v>
      </c>
      <c r="J13" s="23">
        <v>-3931</v>
      </c>
      <c r="K13" s="23"/>
      <c r="L13" s="23"/>
      <c r="M13" s="23"/>
      <c r="N13" s="23"/>
      <c r="O13" s="23"/>
    </row>
    <row r="14" spans="1:15" s="25" customFormat="1" ht="37.5" customHeight="1">
      <c r="A14" s="14">
        <v>750</v>
      </c>
      <c r="B14" s="14"/>
      <c r="C14" s="19" t="s">
        <v>19</v>
      </c>
      <c r="D14" s="17">
        <v>9337400</v>
      </c>
      <c r="E14" s="17">
        <f>SUM(E15:E17)</f>
        <v>579001</v>
      </c>
      <c r="F14" s="17">
        <f>SUM(F15:F17)</f>
        <v>2583</v>
      </c>
      <c r="G14" s="17">
        <f t="shared" si="0"/>
        <v>8760982</v>
      </c>
      <c r="H14" s="17">
        <f>SUM(H15:H17)</f>
        <v>-546418</v>
      </c>
      <c r="I14" s="17">
        <f>SUM(I15:I17)</f>
        <v>-40417</v>
      </c>
      <c r="J14" s="17">
        <f>SUM(J15:J17)</f>
        <v>-506001</v>
      </c>
      <c r="K14" s="17"/>
      <c r="L14" s="17">
        <f>SUM(L15:L17)</f>
        <v>-30000</v>
      </c>
      <c r="M14" s="17"/>
      <c r="N14" s="17"/>
      <c r="O14" s="17"/>
    </row>
    <row r="15" spans="1:16" s="24" customFormat="1" ht="37.5" customHeight="1">
      <c r="A15" s="21"/>
      <c r="B15" s="21">
        <v>75011</v>
      </c>
      <c r="C15" s="22" t="s">
        <v>32</v>
      </c>
      <c r="D15" s="23">
        <v>179463</v>
      </c>
      <c r="E15" s="23"/>
      <c r="F15" s="23">
        <v>2583</v>
      </c>
      <c r="G15" s="23">
        <f t="shared" si="0"/>
        <v>182046</v>
      </c>
      <c r="H15" s="23">
        <f>I15+J15</f>
        <v>2583</v>
      </c>
      <c r="I15" s="23">
        <v>2583</v>
      </c>
      <c r="J15" s="23"/>
      <c r="K15" s="23"/>
      <c r="L15" s="23"/>
      <c r="M15" s="23"/>
      <c r="N15" s="23"/>
      <c r="O15" s="23"/>
      <c r="P15" s="25"/>
    </row>
    <row r="16" spans="1:16" s="24" customFormat="1" ht="37.5" customHeight="1">
      <c r="A16" s="21"/>
      <c r="B16" s="21">
        <v>75019</v>
      </c>
      <c r="C16" s="22" t="s">
        <v>61</v>
      </c>
      <c r="D16" s="23">
        <v>345000</v>
      </c>
      <c r="E16" s="23">
        <v>30500</v>
      </c>
      <c r="F16" s="23"/>
      <c r="G16" s="23">
        <f t="shared" si="0"/>
        <v>314500</v>
      </c>
      <c r="H16" s="23">
        <f>I16+J16</f>
        <v>-500</v>
      </c>
      <c r="I16" s="23"/>
      <c r="J16" s="23">
        <v>-500</v>
      </c>
      <c r="K16" s="23"/>
      <c r="L16" s="23">
        <v>-30000</v>
      </c>
      <c r="M16" s="23"/>
      <c r="N16" s="23"/>
      <c r="O16" s="23"/>
      <c r="P16" s="25"/>
    </row>
    <row r="17" spans="1:16" s="24" customFormat="1" ht="37.5" customHeight="1">
      <c r="A17" s="21"/>
      <c r="B17" s="21">
        <v>75020</v>
      </c>
      <c r="C17" s="22" t="s">
        <v>22</v>
      </c>
      <c r="D17" s="23">
        <v>8789970</v>
      </c>
      <c r="E17" s="23">
        <v>548501</v>
      </c>
      <c r="F17" s="23"/>
      <c r="G17" s="23">
        <f t="shared" si="0"/>
        <v>8241469</v>
      </c>
      <c r="H17" s="23">
        <f>I17+J17</f>
        <v>-548501</v>
      </c>
      <c r="I17" s="23">
        <v>-43000</v>
      </c>
      <c r="J17" s="23">
        <v>-505501</v>
      </c>
      <c r="K17" s="23"/>
      <c r="L17" s="23"/>
      <c r="M17" s="23"/>
      <c r="N17" s="23"/>
      <c r="O17" s="23"/>
      <c r="P17" s="25"/>
    </row>
    <row r="18" spans="1:15" s="25" customFormat="1" ht="42.75" customHeight="1">
      <c r="A18" s="14">
        <v>754</v>
      </c>
      <c r="B18" s="14"/>
      <c r="C18" s="14" t="s">
        <v>23</v>
      </c>
      <c r="D18" s="17">
        <v>3677471</v>
      </c>
      <c r="E18" s="17">
        <f>E19</f>
        <v>25508</v>
      </c>
      <c r="F18" s="17">
        <f>F19</f>
        <v>25508</v>
      </c>
      <c r="G18" s="17">
        <f t="shared" si="0"/>
        <v>3677471</v>
      </c>
      <c r="H18" s="17">
        <f>H19</f>
        <v>-20940</v>
      </c>
      <c r="I18" s="17">
        <f>I19</f>
        <v>-14965</v>
      </c>
      <c r="J18" s="17">
        <f>J19</f>
        <v>-5975</v>
      </c>
      <c r="K18" s="17"/>
      <c r="L18" s="17">
        <f>L19</f>
        <v>20940</v>
      </c>
      <c r="M18" s="17"/>
      <c r="N18" s="17"/>
      <c r="O18" s="17"/>
    </row>
    <row r="19" spans="1:16" ht="38.25">
      <c r="A19" s="13"/>
      <c r="B19" s="13">
        <v>75411</v>
      </c>
      <c r="C19" s="15" t="s">
        <v>24</v>
      </c>
      <c r="D19" s="18">
        <v>3676471</v>
      </c>
      <c r="E19" s="18">
        <v>25508</v>
      </c>
      <c r="F19" s="18">
        <v>25508</v>
      </c>
      <c r="G19" s="23">
        <f t="shared" si="0"/>
        <v>3676471</v>
      </c>
      <c r="H19" s="18">
        <f>I19+J19</f>
        <v>-20940</v>
      </c>
      <c r="I19" s="18">
        <v>-14965</v>
      </c>
      <c r="J19" s="18">
        <v>-5975</v>
      </c>
      <c r="K19" s="16"/>
      <c r="L19" s="16">
        <v>20940</v>
      </c>
      <c r="M19" s="16"/>
      <c r="N19" s="16"/>
      <c r="O19" s="16"/>
      <c r="P19" s="25"/>
    </row>
    <row r="20" spans="1:16" ht="39" customHeight="1">
      <c r="A20" s="14">
        <v>757</v>
      </c>
      <c r="B20" s="14"/>
      <c r="C20" s="31" t="s">
        <v>62</v>
      </c>
      <c r="D20" s="17">
        <f>D21</f>
        <v>1000000</v>
      </c>
      <c r="E20" s="17">
        <f>E21</f>
        <v>115000</v>
      </c>
      <c r="F20" s="17"/>
      <c r="G20" s="33">
        <f t="shared" si="0"/>
        <v>885000</v>
      </c>
      <c r="H20" s="17"/>
      <c r="I20" s="17"/>
      <c r="J20" s="17"/>
      <c r="K20" s="17"/>
      <c r="L20" s="17"/>
      <c r="M20" s="17"/>
      <c r="N20" s="17"/>
      <c r="O20" s="17">
        <f>O21</f>
        <v>-115000</v>
      </c>
      <c r="P20" s="25"/>
    </row>
    <row r="21" spans="1:16" ht="70.5" customHeight="1">
      <c r="A21" s="13"/>
      <c r="B21" s="13">
        <v>75702</v>
      </c>
      <c r="C21" s="15" t="s">
        <v>63</v>
      </c>
      <c r="D21" s="18">
        <v>1000000</v>
      </c>
      <c r="E21" s="18">
        <v>115000</v>
      </c>
      <c r="F21" s="18"/>
      <c r="G21" s="23">
        <f t="shared" si="0"/>
        <v>885000</v>
      </c>
      <c r="H21" s="18"/>
      <c r="I21" s="18"/>
      <c r="J21" s="18"/>
      <c r="K21" s="16"/>
      <c r="L21" s="16"/>
      <c r="M21" s="16"/>
      <c r="N21" s="16"/>
      <c r="O21" s="16">
        <v>-115000</v>
      </c>
      <c r="P21" s="25"/>
    </row>
    <row r="22" spans="1:16" ht="38.25" customHeight="1">
      <c r="A22" s="14">
        <v>758</v>
      </c>
      <c r="B22" s="14"/>
      <c r="C22" s="31" t="s">
        <v>33</v>
      </c>
      <c r="D22" s="17">
        <f>D23</f>
        <v>105000</v>
      </c>
      <c r="E22" s="17">
        <f aca="true" t="shared" si="2" ref="E22:J22">E23</f>
        <v>105000</v>
      </c>
      <c r="F22" s="17"/>
      <c r="G22" s="33">
        <v>0</v>
      </c>
      <c r="H22" s="17">
        <f t="shared" si="2"/>
        <v>-105000</v>
      </c>
      <c r="I22" s="17"/>
      <c r="J22" s="17">
        <f t="shared" si="2"/>
        <v>-105000</v>
      </c>
      <c r="K22" s="17"/>
      <c r="L22" s="17"/>
      <c r="M22" s="17"/>
      <c r="N22" s="17"/>
      <c r="O22" s="17"/>
      <c r="P22" s="25"/>
    </row>
    <row r="23" spans="1:16" ht="36" customHeight="1">
      <c r="A23" s="13"/>
      <c r="B23" s="13">
        <v>75818</v>
      </c>
      <c r="C23" s="15" t="s">
        <v>34</v>
      </c>
      <c r="D23" s="18">
        <v>105000</v>
      </c>
      <c r="E23" s="18">
        <v>105000</v>
      </c>
      <c r="F23" s="18"/>
      <c r="G23" s="23">
        <v>0</v>
      </c>
      <c r="H23" s="18">
        <f>I23+J23</f>
        <v>-105000</v>
      </c>
      <c r="I23" s="18"/>
      <c r="J23" s="18">
        <v>-105000</v>
      </c>
      <c r="K23" s="16"/>
      <c r="L23" s="16"/>
      <c r="M23" s="16"/>
      <c r="N23" s="16"/>
      <c r="O23" s="16"/>
      <c r="P23" s="25"/>
    </row>
    <row r="24" spans="1:16" ht="36" customHeight="1">
      <c r="A24" s="14">
        <v>801</v>
      </c>
      <c r="B24" s="14"/>
      <c r="C24" s="31" t="s">
        <v>39</v>
      </c>
      <c r="D24" s="17">
        <v>30922285</v>
      </c>
      <c r="E24" s="17">
        <f>SUM(E25:E35)</f>
        <v>589782</v>
      </c>
      <c r="F24" s="17">
        <f>SUM(F25:F35)</f>
        <v>1118499</v>
      </c>
      <c r="G24" s="17">
        <f aca="true" t="shared" si="3" ref="G24:G35">D24-E24+F24</f>
        <v>31451002</v>
      </c>
      <c r="H24" s="17">
        <f>SUM(H25:H35)</f>
        <v>637623</v>
      </c>
      <c r="I24" s="17">
        <f>SUM(I25:I35)</f>
        <v>786492</v>
      </c>
      <c r="J24" s="17">
        <f>SUM(J25:J35)</f>
        <v>-148869</v>
      </c>
      <c r="K24" s="17">
        <f>SUM(K25:K35)</f>
        <v>-41378</v>
      </c>
      <c r="L24" s="17">
        <f>SUM(L25:L35)</f>
        <v>-67528</v>
      </c>
      <c r="M24" s="17"/>
      <c r="N24" s="17"/>
      <c r="O24" s="17"/>
      <c r="P24" s="25"/>
    </row>
    <row r="25" spans="1:16" ht="36" customHeight="1">
      <c r="A25" s="21"/>
      <c r="B25" s="21">
        <v>80102</v>
      </c>
      <c r="C25" s="40" t="s">
        <v>50</v>
      </c>
      <c r="D25" s="23">
        <v>1801443</v>
      </c>
      <c r="E25" s="23">
        <v>16029</v>
      </c>
      <c r="F25" s="23">
        <v>111286</v>
      </c>
      <c r="G25" s="23">
        <f t="shared" si="3"/>
        <v>1896700</v>
      </c>
      <c r="H25" s="18">
        <f aca="true" t="shared" si="4" ref="H25:H35">I25+J25</f>
        <v>95678</v>
      </c>
      <c r="I25" s="23">
        <v>103894</v>
      </c>
      <c r="J25" s="23">
        <v>-8216</v>
      </c>
      <c r="K25" s="23"/>
      <c r="L25" s="23">
        <v>-421</v>
      </c>
      <c r="M25" s="23"/>
      <c r="N25" s="23"/>
      <c r="O25" s="23"/>
      <c r="P25" s="25"/>
    </row>
    <row r="26" spans="1:16" ht="38.25">
      <c r="A26" s="21"/>
      <c r="B26" s="21">
        <v>80103</v>
      </c>
      <c r="C26" s="40" t="s">
        <v>51</v>
      </c>
      <c r="D26" s="23">
        <v>53502</v>
      </c>
      <c r="E26" s="23">
        <v>1458</v>
      </c>
      <c r="F26" s="23">
        <v>2500</v>
      </c>
      <c r="G26" s="23">
        <f t="shared" si="3"/>
        <v>54544</v>
      </c>
      <c r="H26" s="18">
        <f t="shared" si="4"/>
        <v>1115</v>
      </c>
      <c r="I26" s="23">
        <v>2446</v>
      </c>
      <c r="J26" s="23">
        <v>-1331</v>
      </c>
      <c r="K26" s="23"/>
      <c r="L26" s="23">
        <v>-73</v>
      </c>
      <c r="M26" s="23"/>
      <c r="N26" s="23"/>
      <c r="O26" s="23"/>
      <c r="P26" s="25"/>
    </row>
    <row r="27" spans="1:16" ht="36" customHeight="1">
      <c r="A27" s="13"/>
      <c r="B27" s="13">
        <v>80110</v>
      </c>
      <c r="C27" s="15" t="s">
        <v>40</v>
      </c>
      <c r="D27" s="18">
        <v>962130</v>
      </c>
      <c r="E27" s="18">
        <v>1996</v>
      </c>
      <c r="F27" s="18">
        <v>29425</v>
      </c>
      <c r="G27" s="23">
        <f t="shared" si="3"/>
        <v>989559</v>
      </c>
      <c r="H27" s="18">
        <f t="shared" si="4"/>
        <v>27429</v>
      </c>
      <c r="I27" s="18">
        <v>28127</v>
      </c>
      <c r="J27" s="18">
        <v>-698</v>
      </c>
      <c r="K27" s="16"/>
      <c r="L27" s="16"/>
      <c r="M27" s="16"/>
      <c r="N27" s="16"/>
      <c r="O27" s="16"/>
      <c r="P27" s="25"/>
    </row>
    <row r="28" spans="1:16" ht="36" customHeight="1">
      <c r="A28" s="13"/>
      <c r="B28" s="13">
        <v>80111</v>
      </c>
      <c r="C28" s="15" t="s">
        <v>41</v>
      </c>
      <c r="D28" s="18">
        <v>1867586</v>
      </c>
      <c r="E28" s="18">
        <v>18221</v>
      </c>
      <c r="F28" s="18">
        <v>81500</v>
      </c>
      <c r="G28" s="23">
        <f t="shared" si="3"/>
        <v>1930865</v>
      </c>
      <c r="H28" s="18">
        <f t="shared" si="4"/>
        <v>72538</v>
      </c>
      <c r="I28" s="18">
        <v>76055</v>
      </c>
      <c r="J28" s="18">
        <v>-3517</v>
      </c>
      <c r="K28" s="16"/>
      <c r="L28" s="16">
        <v>-9259</v>
      </c>
      <c r="M28" s="16"/>
      <c r="N28" s="16"/>
      <c r="O28" s="16"/>
      <c r="P28" s="25"/>
    </row>
    <row r="29" spans="1:16" ht="38.25">
      <c r="A29" s="13"/>
      <c r="B29" s="13">
        <v>80114</v>
      </c>
      <c r="C29" s="15" t="s">
        <v>52</v>
      </c>
      <c r="D29" s="18">
        <v>804853</v>
      </c>
      <c r="E29" s="18">
        <v>941</v>
      </c>
      <c r="F29" s="18">
        <v>3465</v>
      </c>
      <c r="G29" s="23">
        <f t="shared" si="3"/>
        <v>807377</v>
      </c>
      <c r="H29" s="18">
        <f t="shared" si="4"/>
        <v>2524</v>
      </c>
      <c r="I29" s="18">
        <v>352</v>
      </c>
      <c r="J29" s="18">
        <v>2172</v>
      </c>
      <c r="K29" s="16"/>
      <c r="L29" s="16"/>
      <c r="M29" s="16"/>
      <c r="N29" s="16"/>
      <c r="O29" s="16"/>
      <c r="P29" s="25"/>
    </row>
    <row r="30" spans="1:16" ht="36" customHeight="1">
      <c r="A30" s="13"/>
      <c r="B30" s="13">
        <v>80120</v>
      </c>
      <c r="C30" s="15" t="s">
        <v>42</v>
      </c>
      <c r="D30" s="18">
        <v>9531476</v>
      </c>
      <c r="E30" s="18">
        <v>107027</v>
      </c>
      <c r="F30" s="18">
        <v>273741</v>
      </c>
      <c r="G30" s="23">
        <f t="shared" si="3"/>
        <v>9698190</v>
      </c>
      <c r="H30" s="18">
        <f t="shared" si="4"/>
        <v>223794</v>
      </c>
      <c r="I30" s="18">
        <v>226469</v>
      </c>
      <c r="J30" s="18">
        <v>-2675</v>
      </c>
      <c r="K30" s="16">
        <v>-28640</v>
      </c>
      <c r="L30" s="16">
        <v>-28440</v>
      </c>
      <c r="M30" s="16"/>
      <c r="N30" s="16"/>
      <c r="O30" s="16"/>
      <c r="P30" s="25"/>
    </row>
    <row r="31" spans="1:16" ht="36" customHeight="1">
      <c r="A31" s="13"/>
      <c r="B31" s="13">
        <v>80130</v>
      </c>
      <c r="C31" s="15" t="s">
        <v>43</v>
      </c>
      <c r="D31" s="18">
        <v>14359546</v>
      </c>
      <c r="E31" s="18">
        <v>100420</v>
      </c>
      <c r="F31" s="18">
        <v>584131</v>
      </c>
      <c r="G31" s="23">
        <f t="shared" si="3"/>
        <v>14843257</v>
      </c>
      <c r="H31" s="18">
        <f t="shared" si="4"/>
        <v>522125</v>
      </c>
      <c r="I31" s="18">
        <v>484423</v>
      </c>
      <c r="J31" s="18">
        <v>37702</v>
      </c>
      <c r="K31" s="16">
        <v>-12738</v>
      </c>
      <c r="L31" s="16">
        <v>-25676</v>
      </c>
      <c r="M31" s="16"/>
      <c r="N31" s="16"/>
      <c r="O31" s="16"/>
      <c r="P31" s="25"/>
    </row>
    <row r="32" spans="1:16" ht="36" customHeight="1">
      <c r="A32" s="13"/>
      <c r="B32" s="13">
        <v>80134</v>
      </c>
      <c r="C32" s="15" t="s">
        <v>53</v>
      </c>
      <c r="D32" s="18">
        <v>528147</v>
      </c>
      <c r="E32" s="18">
        <v>3504</v>
      </c>
      <c r="F32" s="18">
        <v>32451</v>
      </c>
      <c r="G32" s="23">
        <f t="shared" si="3"/>
        <v>557094</v>
      </c>
      <c r="H32" s="18">
        <f t="shared" si="4"/>
        <v>30332</v>
      </c>
      <c r="I32" s="18">
        <v>29881</v>
      </c>
      <c r="J32" s="18">
        <v>451</v>
      </c>
      <c r="K32" s="16"/>
      <c r="L32" s="16">
        <v>-1385</v>
      </c>
      <c r="M32" s="16"/>
      <c r="N32" s="16"/>
      <c r="O32" s="16"/>
      <c r="P32" s="25"/>
    </row>
    <row r="33" spans="1:16" ht="63.75">
      <c r="A33" s="13"/>
      <c r="B33" s="13">
        <v>80140</v>
      </c>
      <c r="C33" s="15" t="s">
        <v>54</v>
      </c>
      <c r="D33" s="18">
        <v>514842</v>
      </c>
      <c r="E33" s="18">
        <v>7664</v>
      </c>
      <c r="F33" s="18"/>
      <c r="G33" s="23">
        <f>D33-E33+F33</f>
        <v>507178</v>
      </c>
      <c r="H33" s="18">
        <f>I33+J33</f>
        <v>-5390</v>
      </c>
      <c r="I33" s="18">
        <v>-3280</v>
      </c>
      <c r="J33" s="18">
        <v>-2110</v>
      </c>
      <c r="K33" s="16"/>
      <c r="L33" s="16">
        <v>-2274</v>
      </c>
      <c r="M33" s="16"/>
      <c r="N33" s="16"/>
      <c r="O33" s="16"/>
      <c r="P33" s="25"/>
    </row>
    <row r="34" spans="1:16" ht="36" customHeight="1">
      <c r="A34" s="13"/>
      <c r="B34" s="13">
        <v>80146</v>
      </c>
      <c r="C34" s="15" t="s">
        <v>44</v>
      </c>
      <c r="D34" s="18">
        <v>82903</v>
      </c>
      <c r="E34" s="18">
        <v>15608</v>
      </c>
      <c r="F34" s="18"/>
      <c r="G34" s="23">
        <f t="shared" si="3"/>
        <v>67295</v>
      </c>
      <c r="H34" s="18">
        <f t="shared" si="4"/>
        <v>-15608</v>
      </c>
      <c r="I34" s="18">
        <v>-5992</v>
      </c>
      <c r="J34" s="18">
        <v>-9616</v>
      </c>
      <c r="K34" s="16"/>
      <c r="L34" s="16"/>
      <c r="M34" s="16"/>
      <c r="N34" s="16"/>
      <c r="O34" s="16"/>
      <c r="P34" s="25"/>
    </row>
    <row r="35" spans="1:16" ht="36" customHeight="1">
      <c r="A35" s="13"/>
      <c r="B35" s="13">
        <v>80195</v>
      </c>
      <c r="C35" s="15" t="s">
        <v>45</v>
      </c>
      <c r="D35" s="18">
        <v>415857</v>
      </c>
      <c r="E35" s="18">
        <v>316914</v>
      </c>
      <c r="F35" s="18"/>
      <c r="G35" s="23">
        <f t="shared" si="3"/>
        <v>98943</v>
      </c>
      <c r="H35" s="18">
        <f t="shared" si="4"/>
        <v>-316914</v>
      </c>
      <c r="I35" s="18">
        <v>-155883</v>
      </c>
      <c r="J35" s="18">
        <v>-161031</v>
      </c>
      <c r="K35" s="16"/>
      <c r="L35" s="16"/>
      <c r="M35" s="16"/>
      <c r="N35" s="16"/>
      <c r="O35" s="16"/>
      <c r="P35" s="25"/>
    </row>
    <row r="36" spans="1:15" s="25" customFormat="1" ht="38.25" customHeight="1">
      <c r="A36" s="14">
        <v>851</v>
      </c>
      <c r="B36" s="14"/>
      <c r="C36" s="14" t="s">
        <v>35</v>
      </c>
      <c r="D36" s="17">
        <v>2186814</v>
      </c>
      <c r="E36" s="17"/>
      <c r="F36" s="17">
        <v>193058</v>
      </c>
      <c r="G36" s="17">
        <f t="shared" si="0"/>
        <v>2379872</v>
      </c>
      <c r="H36" s="17">
        <f>I36+J36</f>
        <v>193058</v>
      </c>
      <c r="I36" s="17"/>
      <c r="J36" s="17">
        <f>J37</f>
        <v>193058</v>
      </c>
      <c r="K36" s="17"/>
      <c r="L36" s="17"/>
      <c r="M36" s="17"/>
      <c r="N36" s="17"/>
      <c r="O36" s="17"/>
    </row>
    <row r="37" spans="1:16" s="24" customFormat="1" ht="84">
      <c r="A37" s="21"/>
      <c r="B37" s="21">
        <v>85156</v>
      </c>
      <c r="C37" s="32" t="s">
        <v>36</v>
      </c>
      <c r="D37" s="23">
        <v>2156814</v>
      </c>
      <c r="E37" s="23"/>
      <c r="F37" s="23">
        <v>193058</v>
      </c>
      <c r="G37" s="23">
        <f t="shared" si="0"/>
        <v>2349872</v>
      </c>
      <c r="H37" s="23">
        <f>I37+J37</f>
        <v>193058</v>
      </c>
      <c r="I37" s="23"/>
      <c r="J37" s="23">
        <v>193058</v>
      </c>
      <c r="K37" s="23"/>
      <c r="L37" s="23"/>
      <c r="M37" s="23"/>
      <c r="N37" s="23"/>
      <c r="O37" s="23"/>
      <c r="P37" s="25"/>
    </row>
    <row r="38" spans="1:15" s="25" customFormat="1" ht="38.25" customHeight="1">
      <c r="A38" s="14">
        <v>852</v>
      </c>
      <c r="B38" s="14"/>
      <c r="C38" s="14" t="s">
        <v>20</v>
      </c>
      <c r="D38" s="17">
        <v>8718656</v>
      </c>
      <c r="E38" s="17">
        <f>SUM(E39:E43)</f>
        <v>259880</v>
      </c>
      <c r="F38" s="17">
        <f>SUM(F39:F43)</f>
        <v>120236</v>
      </c>
      <c r="G38" s="17">
        <f t="shared" si="0"/>
        <v>8579012</v>
      </c>
      <c r="H38" s="17">
        <f aca="true" t="shared" si="5" ref="H38:M38">SUM(H39:H43)</f>
        <v>-116007</v>
      </c>
      <c r="I38" s="17">
        <f t="shared" si="5"/>
        <v>-97675</v>
      </c>
      <c r="J38" s="17">
        <f t="shared" si="5"/>
        <v>-18332</v>
      </c>
      <c r="K38" s="17">
        <f t="shared" si="5"/>
        <v>35000</v>
      </c>
      <c r="L38" s="17">
        <f t="shared" si="5"/>
        <v>-58637</v>
      </c>
      <c r="M38" s="17">
        <f t="shared" si="5"/>
        <v>0</v>
      </c>
      <c r="N38" s="17"/>
      <c r="O38" s="17"/>
    </row>
    <row r="39" spans="1:16" s="24" customFormat="1" ht="38.25" customHeight="1">
      <c r="A39" s="21"/>
      <c r="B39" s="21">
        <v>85201</v>
      </c>
      <c r="C39" s="21" t="s">
        <v>37</v>
      </c>
      <c r="D39" s="23">
        <v>2191069</v>
      </c>
      <c r="E39" s="23">
        <v>133344</v>
      </c>
      <c r="F39" s="23">
        <v>53000</v>
      </c>
      <c r="G39" s="23">
        <f t="shared" si="0"/>
        <v>2110725</v>
      </c>
      <c r="H39" s="16">
        <f>I39+J39</f>
        <v>-101944</v>
      </c>
      <c r="I39" s="23">
        <v>-67689</v>
      </c>
      <c r="J39" s="23">
        <v>-34255</v>
      </c>
      <c r="K39" s="23">
        <v>29000</v>
      </c>
      <c r="L39" s="23">
        <v>-7400</v>
      </c>
      <c r="M39" s="23"/>
      <c r="N39" s="23"/>
      <c r="O39" s="23"/>
      <c r="P39" s="25"/>
    </row>
    <row r="40" spans="1:16" s="24" customFormat="1" ht="38.25" customHeight="1">
      <c r="A40" s="21"/>
      <c r="B40" s="21">
        <v>85202</v>
      </c>
      <c r="C40" s="21" t="s">
        <v>27</v>
      </c>
      <c r="D40" s="23">
        <v>3361370</v>
      </c>
      <c r="E40" s="23">
        <v>40224</v>
      </c>
      <c r="F40" s="23">
        <v>46924</v>
      </c>
      <c r="G40" s="23">
        <f t="shared" si="0"/>
        <v>3368070</v>
      </c>
      <c r="H40" s="16">
        <f>I40+J40</f>
        <v>10815</v>
      </c>
      <c r="I40" s="23">
        <v>5541</v>
      </c>
      <c r="J40" s="23">
        <v>5274</v>
      </c>
      <c r="K40" s="23"/>
      <c r="L40" s="23">
        <v>-4115</v>
      </c>
      <c r="M40" s="23"/>
      <c r="N40" s="23"/>
      <c r="O40" s="23"/>
      <c r="P40" s="25"/>
    </row>
    <row r="41" spans="1:16" ht="36.75" customHeight="1">
      <c r="A41" s="11"/>
      <c r="B41" s="11">
        <v>85204</v>
      </c>
      <c r="C41" s="20" t="s">
        <v>38</v>
      </c>
      <c r="D41" s="16">
        <v>1526727</v>
      </c>
      <c r="E41" s="16">
        <v>47000</v>
      </c>
      <c r="F41" s="16">
        <v>6000</v>
      </c>
      <c r="G41" s="23">
        <f t="shared" si="0"/>
        <v>1485727</v>
      </c>
      <c r="H41" s="16">
        <f>I41+J41</f>
        <v>0</v>
      </c>
      <c r="I41" s="16"/>
      <c r="J41" s="16"/>
      <c r="K41" s="16">
        <v>6000</v>
      </c>
      <c r="L41" s="16">
        <v>-47000</v>
      </c>
      <c r="M41" s="16"/>
      <c r="N41" s="16"/>
      <c r="O41" s="16"/>
      <c r="P41" s="25"/>
    </row>
    <row r="42" spans="1:17" ht="43.5" customHeight="1">
      <c r="A42" s="11"/>
      <c r="B42" s="11">
        <v>85218</v>
      </c>
      <c r="C42" s="20" t="s">
        <v>21</v>
      </c>
      <c r="D42" s="16">
        <v>1385349</v>
      </c>
      <c r="E42" s="16">
        <v>32001</v>
      </c>
      <c r="F42" s="16">
        <v>7001</v>
      </c>
      <c r="G42" s="23">
        <f t="shared" si="0"/>
        <v>1360349</v>
      </c>
      <c r="H42" s="16">
        <f>I42+J42</f>
        <v>-25000</v>
      </c>
      <c r="I42" s="16">
        <v>-31000</v>
      </c>
      <c r="J42" s="16">
        <v>6000</v>
      </c>
      <c r="K42" s="16"/>
      <c r="L42" s="16"/>
      <c r="M42" s="16">
        <v>0</v>
      </c>
      <c r="N42" s="16"/>
      <c r="O42" s="16"/>
      <c r="P42" s="25"/>
      <c r="Q42" s="28"/>
    </row>
    <row r="43" spans="1:16" ht="67.5" customHeight="1">
      <c r="A43" s="11"/>
      <c r="B43" s="11">
        <v>85220</v>
      </c>
      <c r="C43" s="20" t="s">
        <v>46</v>
      </c>
      <c r="D43" s="16">
        <v>254141</v>
      </c>
      <c r="E43" s="16">
        <v>7311</v>
      </c>
      <c r="F43" s="16">
        <v>7311</v>
      </c>
      <c r="G43" s="23">
        <f t="shared" si="0"/>
        <v>254141</v>
      </c>
      <c r="H43" s="16">
        <f>I43+J43</f>
        <v>122</v>
      </c>
      <c r="I43" s="16">
        <v>-4527</v>
      </c>
      <c r="J43" s="16">
        <v>4649</v>
      </c>
      <c r="K43" s="16"/>
      <c r="L43" s="16">
        <v>-122</v>
      </c>
      <c r="M43" s="16"/>
      <c r="N43" s="16"/>
      <c r="O43" s="16"/>
      <c r="P43" s="25"/>
    </row>
    <row r="44" spans="1:16" ht="36">
      <c r="A44" s="14">
        <v>853</v>
      </c>
      <c r="B44" s="14"/>
      <c r="C44" s="14" t="s">
        <v>25</v>
      </c>
      <c r="D44" s="17">
        <v>1990782</v>
      </c>
      <c r="E44" s="17">
        <f>E45</f>
        <v>33840</v>
      </c>
      <c r="F44" s="17">
        <f aca="true" t="shared" si="6" ref="F44:M44">F45</f>
        <v>33840</v>
      </c>
      <c r="G44" s="17">
        <f>D44-E44+F44</f>
        <v>1990782</v>
      </c>
      <c r="H44" s="17">
        <f t="shared" si="6"/>
        <v>0</v>
      </c>
      <c r="I44" s="17">
        <f t="shared" si="6"/>
        <v>-15357</v>
      </c>
      <c r="J44" s="17">
        <f t="shared" si="6"/>
        <v>15357</v>
      </c>
      <c r="K44" s="17"/>
      <c r="L44" s="17"/>
      <c r="M44" s="17">
        <f t="shared" si="6"/>
        <v>0</v>
      </c>
      <c r="N44" s="17"/>
      <c r="O44" s="17"/>
      <c r="P44" s="25"/>
    </row>
    <row r="45" spans="1:16" ht="47.25" customHeight="1">
      <c r="A45" s="11"/>
      <c r="B45" s="11">
        <v>85333</v>
      </c>
      <c r="C45" s="20" t="s">
        <v>26</v>
      </c>
      <c r="D45" s="16">
        <v>1794582</v>
      </c>
      <c r="E45" s="16">
        <v>33840</v>
      </c>
      <c r="F45" s="16">
        <v>33840</v>
      </c>
      <c r="G45" s="23">
        <f>D45-E45+F45</f>
        <v>1794582</v>
      </c>
      <c r="H45" s="45">
        <f>I45+J45</f>
        <v>0</v>
      </c>
      <c r="I45" s="16">
        <v>-15357</v>
      </c>
      <c r="J45" s="16">
        <v>15357</v>
      </c>
      <c r="K45" s="16"/>
      <c r="L45" s="16"/>
      <c r="M45" s="16">
        <v>0</v>
      </c>
      <c r="N45" s="16"/>
      <c r="O45" s="16"/>
      <c r="P45" s="25"/>
    </row>
    <row r="46" spans="1:16" ht="47.25" customHeight="1">
      <c r="A46" s="36">
        <v>854</v>
      </c>
      <c r="B46" s="37"/>
      <c r="C46" s="39" t="s">
        <v>47</v>
      </c>
      <c r="D46" s="38">
        <v>4844914</v>
      </c>
      <c r="E46" s="38">
        <f>SUM(E47:E51)</f>
        <v>132108</v>
      </c>
      <c r="F46" s="38">
        <f>SUM(F47:F51)</f>
        <v>150623</v>
      </c>
      <c r="G46" s="38">
        <f aca="true" t="shared" si="7" ref="G46:G55">D46-E46+F46</f>
        <v>4863429</v>
      </c>
      <c r="H46" s="38">
        <f>SUM(H47:H51)</f>
        <v>57152</v>
      </c>
      <c r="I46" s="38">
        <f>SUM(I47:I51)</f>
        <v>45728</v>
      </c>
      <c r="J46" s="38">
        <f>SUM(J47:J51)</f>
        <v>11424</v>
      </c>
      <c r="K46" s="38">
        <f>SUM(K47:K51)</f>
        <v>-43138</v>
      </c>
      <c r="L46" s="38">
        <f>SUM(L47:L51)</f>
        <v>4501</v>
      </c>
      <c r="M46" s="38"/>
      <c r="N46" s="38"/>
      <c r="O46" s="38"/>
      <c r="P46" s="25"/>
    </row>
    <row r="47" spans="1:16" ht="47.25" customHeight="1">
      <c r="A47" s="41"/>
      <c r="B47" s="42">
        <v>85406</v>
      </c>
      <c r="C47" s="43" t="s">
        <v>55</v>
      </c>
      <c r="D47" s="44">
        <v>1335763</v>
      </c>
      <c r="E47" s="44">
        <v>12564</v>
      </c>
      <c r="F47" s="44">
        <v>29641</v>
      </c>
      <c r="G47" s="23">
        <f t="shared" si="7"/>
        <v>1352840</v>
      </c>
      <c r="H47" s="23">
        <f>I47+J47</f>
        <v>18640</v>
      </c>
      <c r="I47" s="44">
        <v>17790</v>
      </c>
      <c r="J47" s="44">
        <v>850</v>
      </c>
      <c r="K47" s="44"/>
      <c r="L47" s="44">
        <v>-1563</v>
      </c>
      <c r="M47" s="44"/>
      <c r="N47" s="44"/>
      <c r="O47" s="44"/>
      <c r="P47" s="25"/>
    </row>
    <row r="48" spans="1:16" ht="47.25" customHeight="1">
      <c r="A48" s="41"/>
      <c r="B48" s="42">
        <v>85410</v>
      </c>
      <c r="C48" s="43" t="s">
        <v>56</v>
      </c>
      <c r="D48" s="44">
        <v>777356</v>
      </c>
      <c r="E48" s="44">
        <v>43138</v>
      </c>
      <c r="F48" s="44"/>
      <c r="G48" s="23">
        <f t="shared" si="7"/>
        <v>734218</v>
      </c>
      <c r="H48" s="23">
        <f aca="true" t="shared" si="8" ref="H48:H55">I48+J48</f>
        <v>0</v>
      </c>
      <c r="I48" s="44"/>
      <c r="J48" s="44"/>
      <c r="K48" s="44">
        <v>-43138</v>
      </c>
      <c r="L48" s="44"/>
      <c r="M48" s="44"/>
      <c r="N48" s="44"/>
      <c r="O48" s="44"/>
      <c r="P48" s="25"/>
    </row>
    <row r="49" spans="1:16" ht="47.25" customHeight="1">
      <c r="A49" s="34"/>
      <c r="B49" s="11">
        <v>85420</v>
      </c>
      <c r="C49" s="35" t="s">
        <v>48</v>
      </c>
      <c r="D49" s="16">
        <v>2578749</v>
      </c>
      <c r="E49" s="16">
        <v>7543</v>
      </c>
      <c r="F49" s="16">
        <v>120982</v>
      </c>
      <c r="G49" s="23">
        <f t="shared" si="7"/>
        <v>2692188</v>
      </c>
      <c r="H49" s="23">
        <f t="shared" si="8"/>
        <v>107375</v>
      </c>
      <c r="I49" s="16">
        <v>91470</v>
      </c>
      <c r="J49" s="16">
        <v>15905</v>
      </c>
      <c r="K49" s="16"/>
      <c r="L49" s="16">
        <v>6064</v>
      </c>
      <c r="M49" s="16"/>
      <c r="N49" s="16"/>
      <c r="O49" s="16"/>
      <c r="P49" s="25"/>
    </row>
    <row r="50" spans="1:16" ht="47.25" customHeight="1">
      <c r="A50" s="34"/>
      <c r="B50" s="11">
        <v>85446</v>
      </c>
      <c r="C50" s="35" t="s">
        <v>44</v>
      </c>
      <c r="D50" s="16">
        <v>13724</v>
      </c>
      <c r="E50" s="16">
        <v>4331</v>
      </c>
      <c r="F50" s="16"/>
      <c r="G50" s="23">
        <f t="shared" si="7"/>
        <v>9393</v>
      </c>
      <c r="H50" s="23">
        <f t="shared" si="8"/>
        <v>-4331</v>
      </c>
      <c r="I50" s="16"/>
      <c r="J50" s="16">
        <v>-4331</v>
      </c>
      <c r="K50" s="16"/>
      <c r="L50" s="16"/>
      <c r="M50" s="16"/>
      <c r="N50" s="16"/>
      <c r="O50" s="16"/>
      <c r="P50" s="25"/>
    </row>
    <row r="51" spans="1:16" ht="47.25" customHeight="1">
      <c r="A51" s="34"/>
      <c r="B51" s="11">
        <v>95495</v>
      </c>
      <c r="C51" s="35" t="s">
        <v>45</v>
      </c>
      <c r="D51" s="16">
        <v>64532</v>
      </c>
      <c r="E51" s="16">
        <v>64532</v>
      </c>
      <c r="F51" s="16"/>
      <c r="G51" s="23">
        <f>D51-E51+F51</f>
        <v>0</v>
      </c>
      <c r="H51" s="23">
        <f>I51+J51</f>
        <v>-64532</v>
      </c>
      <c r="I51" s="16">
        <v>-63532</v>
      </c>
      <c r="J51" s="16">
        <v>-1000</v>
      </c>
      <c r="K51" s="16"/>
      <c r="L51" s="16"/>
      <c r="M51" s="16"/>
      <c r="N51" s="16"/>
      <c r="O51" s="16"/>
      <c r="P51" s="25"/>
    </row>
    <row r="52" spans="1:16" ht="47.25" customHeight="1">
      <c r="A52" s="46">
        <v>900</v>
      </c>
      <c r="B52" s="47"/>
      <c r="C52" s="48" t="s">
        <v>64</v>
      </c>
      <c r="D52" s="49">
        <v>100280</v>
      </c>
      <c r="E52" s="49">
        <f>E53</f>
        <v>23000</v>
      </c>
      <c r="F52" s="49"/>
      <c r="G52" s="17">
        <f>D52-E52+F52</f>
        <v>77280</v>
      </c>
      <c r="H52" s="17">
        <f>I52+J52</f>
        <v>-23000</v>
      </c>
      <c r="I52" s="49"/>
      <c r="J52" s="49">
        <f>J53</f>
        <v>-23000</v>
      </c>
      <c r="K52" s="49"/>
      <c r="L52" s="49"/>
      <c r="M52" s="49"/>
      <c r="N52" s="49"/>
      <c r="O52" s="49"/>
      <c r="P52" s="25"/>
    </row>
    <row r="53" spans="1:16" ht="69" customHeight="1">
      <c r="A53" s="51"/>
      <c r="B53" s="52">
        <v>90019</v>
      </c>
      <c r="C53" s="53" t="s">
        <v>65</v>
      </c>
      <c r="D53" s="50">
        <v>60000</v>
      </c>
      <c r="E53" s="50">
        <v>23000</v>
      </c>
      <c r="F53" s="50"/>
      <c r="G53" s="23">
        <f>D53-E53+F53</f>
        <v>37000</v>
      </c>
      <c r="H53" s="23">
        <f>I53+J53</f>
        <v>-23000</v>
      </c>
      <c r="I53" s="50"/>
      <c r="J53" s="50">
        <v>-23000</v>
      </c>
      <c r="K53" s="50"/>
      <c r="L53" s="50"/>
      <c r="M53" s="50"/>
      <c r="N53" s="50"/>
      <c r="O53" s="50"/>
      <c r="P53" s="25"/>
    </row>
    <row r="54" spans="1:16" ht="47.25" customHeight="1">
      <c r="A54" s="46">
        <v>921</v>
      </c>
      <c r="B54" s="47"/>
      <c r="C54" s="48" t="s">
        <v>57</v>
      </c>
      <c r="D54" s="49">
        <v>235000</v>
      </c>
      <c r="E54" s="49">
        <f>E55</f>
        <v>61371</v>
      </c>
      <c r="F54" s="49">
        <f>F55</f>
        <v>65578</v>
      </c>
      <c r="G54" s="49">
        <f t="shared" si="7"/>
        <v>239207</v>
      </c>
      <c r="H54" s="49">
        <f>I54+J54</f>
        <v>4207</v>
      </c>
      <c r="I54" s="49">
        <f>I55</f>
        <v>3200</v>
      </c>
      <c r="J54" s="49">
        <f>J55</f>
        <v>1007</v>
      </c>
      <c r="K54" s="49"/>
      <c r="L54" s="49"/>
      <c r="M54" s="49"/>
      <c r="N54" s="49"/>
      <c r="O54" s="49"/>
      <c r="P54" s="25"/>
    </row>
    <row r="55" spans="1:16" ht="47.25" customHeight="1">
      <c r="A55" s="34"/>
      <c r="B55" s="11">
        <v>92120</v>
      </c>
      <c r="C55" s="35" t="s">
        <v>58</v>
      </c>
      <c r="D55" s="16">
        <v>160000</v>
      </c>
      <c r="E55" s="16">
        <v>61371</v>
      </c>
      <c r="F55" s="16">
        <v>65578</v>
      </c>
      <c r="G55" s="23">
        <f t="shared" si="7"/>
        <v>164207</v>
      </c>
      <c r="H55" s="23">
        <f t="shared" si="8"/>
        <v>4207</v>
      </c>
      <c r="I55" s="16">
        <v>3200</v>
      </c>
      <c r="J55" s="16">
        <v>1007</v>
      </c>
      <c r="K55" s="16"/>
      <c r="L55" s="16"/>
      <c r="M55" s="16"/>
      <c r="N55" s="16"/>
      <c r="O55" s="16"/>
      <c r="P55" s="25"/>
    </row>
    <row r="56" spans="1:16" ht="47.25" customHeight="1">
      <c r="A56" s="46">
        <v>926</v>
      </c>
      <c r="B56" s="47"/>
      <c r="C56" s="48" t="s">
        <v>66</v>
      </c>
      <c r="D56" s="49">
        <f>D57</f>
        <v>50000</v>
      </c>
      <c r="E56" s="49">
        <f>E57</f>
        <v>379</v>
      </c>
      <c r="F56" s="49">
        <f>F57</f>
        <v>379</v>
      </c>
      <c r="G56" s="17">
        <f>D56-E56+F56</f>
        <v>50000</v>
      </c>
      <c r="H56" s="17">
        <f>I56+J56</f>
        <v>0</v>
      </c>
      <c r="I56" s="49">
        <f>I57</f>
        <v>-379</v>
      </c>
      <c r="J56" s="49">
        <f>J57</f>
        <v>379</v>
      </c>
      <c r="K56" s="49"/>
      <c r="L56" s="49"/>
      <c r="M56" s="49"/>
      <c r="N56" s="49"/>
      <c r="O56" s="49"/>
      <c r="P56" s="25"/>
    </row>
    <row r="57" spans="1:16" ht="47.25" customHeight="1">
      <c r="A57" s="51"/>
      <c r="B57" s="52">
        <v>92605</v>
      </c>
      <c r="C57" s="53" t="s">
        <v>67</v>
      </c>
      <c r="D57" s="50">
        <v>50000</v>
      </c>
      <c r="E57" s="50">
        <v>379</v>
      </c>
      <c r="F57" s="50">
        <v>379</v>
      </c>
      <c r="G57" s="23">
        <f>D57-E57+F57</f>
        <v>50000</v>
      </c>
      <c r="H57" s="23">
        <f>I57+J57</f>
        <v>0</v>
      </c>
      <c r="I57" s="50">
        <v>-379</v>
      </c>
      <c r="J57" s="50">
        <v>379</v>
      </c>
      <c r="K57" s="50"/>
      <c r="L57" s="50"/>
      <c r="M57" s="50"/>
      <c r="N57" s="50"/>
      <c r="O57" s="50"/>
      <c r="P57" s="25"/>
    </row>
    <row r="58" spans="1:17" s="26" customFormat="1" ht="37.5" customHeight="1">
      <c r="A58" s="61" t="s">
        <v>7</v>
      </c>
      <c r="B58" s="62"/>
      <c r="C58" s="63"/>
      <c r="D58" s="17">
        <v>67032807</v>
      </c>
      <c r="E58" s="17">
        <f>SUM(E7:E57)/2</f>
        <v>1991921</v>
      </c>
      <c r="F58" s="17">
        <f>SUM(F7:F57)/2</f>
        <v>1754702</v>
      </c>
      <c r="G58" s="17">
        <f>D58-E58+F58</f>
        <v>66795588</v>
      </c>
      <c r="H58" s="17">
        <v>58856762</v>
      </c>
      <c r="I58" s="17">
        <v>44804600</v>
      </c>
      <c r="J58" s="17">
        <v>14052162</v>
      </c>
      <c r="K58" s="17">
        <v>2705568</v>
      </c>
      <c r="L58" s="17">
        <v>2393468</v>
      </c>
      <c r="M58" s="17">
        <v>1954790</v>
      </c>
      <c r="N58" s="17">
        <v>0</v>
      </c>
      <c r="O58" s="17">
        <v>885000</v>
      </c>
      <c r="P58" s="25"/>
      <c r="Q58" s="27"/>
    </row>
    <row r="59" spans="8:17" ht="12.75">
      <c r="H59" s="5"/>
      <c r="I59" s="54"/>
      <c r="J59" s="55"/>
      <c r="K59" s="54"/>
      <c r="L59" s="54"/>
      <c r="M59" s="54"/>
      <c r="N59" s="54"/>
      <c r="O59" s="54"/>
      <c r="P59" s="25"/>
      <c r="Q59" s="28"/>
    </row>
    <row r="60" spans="6:17" ht="12.75">
      <c r="F60" s="28"/>
      <c r="G60" s="28"/>
      <c r="I60" s="28"/>
      <c r="J60" s="28"/>
      <c r="K60" s="28"/>
      <c r="L60" s="28"/>
      <c r="M60" s="28"/>
      <c r="N60" s="28"/>
      <c r="O60" s="28"/>
      <c r="P60" s="25"/>
      <c r="Q60" s="28"/>
    </row>
  </sheetData>
  <sheetProtection/>
  <mergeCells count="14">
    <mergeCell ref="H3:H5"/>
    <mergeCell ref="I4:I5"/>
    <mergeCell ref="J4:J5"/>
    <mergeCell ref="K3:K5"/>
    <mergeCell ref="L3:L5"/>
    <mergeCell ref="I3:J3"/>
    <mergeCell ref="M3:M5"/>
    <mergeCell ref="N3:N5"/>
    <mergeCell ref="A58:C58"/>
    <mergeCell ref="O3:O5"/>
    <mergeCell ref="A3:A5"/>
    <mergeCell ref="D3:G4"/>
    <mergeCell ref="B3:B5"/>
    <mergeCell ref="C3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3
do Uchwały Nr XX/110/2012 
Rady Powiatu w Sochaczewie
 z dnia 28 grudnia 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Barciak</cp:lastModifiedBy>
  <cp:lastPrinted>2013-01-02T14:11:14Z</cp:lastPrinted>
  <dcterms:created xsi:type="dcterms:W3CDTF">1998-12-09T13:02:10Z</dcterms:created>
  <dcterms:modified xsi:type="dcterms:W3CDTF">2013-01-03T09:42:11Z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