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2" sheetId="1" r:id="rId1"/>
  </sheets>
  <definedNames>
    <definedName name="_xlnm.Print_Area" localSheetId="0">'2'!$A$1:$I$57</definedName>
  </definedNames>
  <calcPr fullCalcOnLoad="1"/>
</workbook>
</file>

<file path=xl/sharedStrings.xml><?xml version="1.0" encoding="utf-8"?>
<sst xmlns="http://schemas.openxmlformats.org/spreadsheetml/2006/main" count="100" uniqueCount="99">
  <si>
    <t>Dział</t>
  </si>
  <si>
    <t>Rozdział</t>
  </si>
  <si>
    <t>z tego:</t>
  </si>
  <si>
    <t>Ogółem wydatki</t>
  </si>
  <si>
    <t>Ogółem</t>
  </si>
  <si>
    <t>(* kol. 3 do wykorzystania fakultatywnego)</t>
  </si>
  <si>
    <t>852</t>
  </si>
  <si>
    <t>Pomoc społeczna</t>
  </si>
  <si>
    <t>bieżące</t>
  </si>
  <si>
    <t>majątkowe</t>
  </si>
  <si>
    <t>Nazwa działu i rozdziału</t>
  </si>
  <si>
    <t>Plan przed zmianą</t>
  </si>
  <si>
    <t>Zmniejszenie</t>
  </si>
  <si>
    <t xml:space="preserve">Zwiększenie </t>
  </si>
  <si>
    <t>Plan po zmianie</t>
  </si>
  <si>
    <t>750</t>
  </si>
  <si>
    <t>Administracja publiczna</t>
  </si>
  <si>
    <t>Starostwa powiatowe</t>
  </si>
  <si>
    <t>Planowane wydatki na 2012 r</t>
  </si>
  <si>
    <t>Wydatki budżetu powiatu na 2012r.</t>
  </si>
  <si>
    <t>754</t>
  </si>
  <si>
    <t>Bezpieczeństwo publiczne i ochrona przeciw pożarowa</t>
  </si>
  <si>
    <t>75411</t>
  </si>
  <si>
    <t>Komendy powiatowe Państwowej Straży Pożarnej</t>
  </si>
  <si>
    <t>85218</t>
  </si>
  <si>
    <t>853</t>
  </si>
  <si>
    <t>Pozostałe zadania w zakresie polityki społecznej</t>
  </si>
  <si>
    <t>85333</t>
  </si>
  <si>
    <t>Powiatowe urzędy pracy</t>
  </si>
  <si>
    <t>85202</t>
  </si>
  <si>
    <t>Transport i łączność</t>
  </si>
  <si>
    <t>Drogi publiczne powiatowe</t>
  </si>
  <si>
    <t>Usuwanie skutków klęsk żywiołowych</t>
  </si>
  <si>
    <t>Działalność usługowa</t>
  </si>
  <si>
    <t xml:space="preserve">Nadzór budowlany </t>
  </si>
  <si>
    <t>75011</t>
  </si>
  <si>
    <t>Urzędy wojewódzkie</t>
  </si>
  <si>
    <t>Komisje poborowe</t>
  </si>
  <si>
    <t>758</t>
  </si>
  <si>
    <t>Różne rozliczenia</t>
  </si>
  <si>
    <t>75818</t>
  </si>
  <si>
    <t>Rezerwy ogólne i celowe</t>
  </si>
  <si>
    <t>85201</t>
  </si>
  <si>
    <t>Placówki opiekuńczo - wychowawcze</t>
  </si>
  <si>
    <t>Domy pomocy społecznej</t>
  </si>
  <si>
    <t>85204</t>
  </si>
  <si>
    <t>Rodziny zastępcze</t>
  </si>
  <si>
    <t>Powiatowe centra pomocy rodzinie</t>
  </si>
  <si>
    <t>85321</t>
  </si>
  <si>
    <t xml:space="preserve">Zespoły do spraw orzekania o stopniu niepełnosprawności </t>
  </si>
  <si>
    <t>851</t>
  </si>
  <si>
    <t>Ochrona zdrowia</t>
  </si>
  <si>
    <t>85156</t>
  </si>
  <si>
    <t>Składki na ubezpieczenie zdrowotne oraz świadczenia dla osób nie objętych obowiązkiem ubezpieczenia zdrowotnego</t>
  </si>
  <si>
    <t>801</t>
  </si>
  <si>
    <t>Oświata i wychowanie</t>
  </si>
  <si>
    <t>80130</t>
  </si>
  <si>
    <t>Szkoły zawodowe</t>
  </si>
  <si>
    <t>80110</t>
  </si>
  <si>
    <t>80111</t>
  </si>
  <si>
    <t>80120</t>
  </si>
  <si>
    <t>80146</t>
  </si>
  <si>
    <t>80195</t>
  </si>
  <si>
    <t>Gimnazja</t>
  </si>
  <si>
    <t>Gimnazja specjalne</t>
  </si>
  <si>
    <t>Licea ogólnokształcące</t>
  </si>
  <si>
    <t>Dokształcanie i doskonalenie nauczycieli</t>
  </si>
  <si>
    <t>Pozostała działalność</t>
  </si>
  <si>
    <t>85220</t>
  </si>
  <si>
    <t xml:space="preserve">Jednostki specjalistycznego poradnictwa, mieszkania chronione i ośrodki interwencji kryzysowej </t>
  </si>
  <si>
    <t>854</t>
  </si>
  <si>
    <t>Edukacyjna opieka wychowawcza</t>
  </si>
  <si>
    <t>85420</t>
  </si>
  <si>
    <t>85446</t>
  </si>
  <si>
    <t>Młodzieżowe ośrodki wychowawcze</t>
  </si>
  <si>
    <t>926</t>
  </si>
  <si>
    <t>Kultura fizyczna</t>
  </si>
  <si>
    <t>92605</t>
  </si>
  <si>
    <t>Zadania w zakresie kultury fizycznej</t>
  </si>
  <si>
    <t>80102</t>
  </si>
  <si>
    <t>Szkoły podstawowe specjalne</t>
  </si>
  <si>
    <t>80103</t>
  </si>
  <si>
    <t>Oddziały przedszkolne w szkołach podstawowych</t>
  </si>
  <si>
    <t>80114</t>
  </si>
  <si>
    <t>Zespoły obsługi ekonomiczno-administracyjne szkół</t>
  </si>
  <si>
    <t>80140</t>
  </si>
  <si>
    <t xml:space="preserve">Szkoły zawodowe specjalne </t>
  </si>
  <si>
    <t>80134</t>
  </si>
  <si>
    <t>Centra kształcenia ustawicznego i praktycznego oraz ośrodki dokształcania</t>
  </si>
  <si>
    <t>85406</t>
  </si>
  <si>
    <t xml:space="preserve">Poradnie psychologiczno-pedagogiczne, w tym poradnie specjalistyczne </t>
  </si>
  <si>
    <t>85410</t>
  </si>
  <si>
    <t>Internaty i bursy szkolne</t>
  </si>
  <si>
    <t>85415</t>
  </si>
  <si>
    <t>Pomoc materialna dla uczniów</t>
  </si>
  <si>
    <t>757</t>
  </si>
  <si>
    <t>Obsługa długu publicznego</t>
  </si>
  <si>
    <t>75704</t>
  </si>
  <si>
    <t>Rozliczenia z tytułu poręczeń i gwarancji udzielonych przez Skarb Państwa lub jednostkę samorządu terytorialnego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</si>
</sst>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40">
      <selection activeCell="I58" sqref="I58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36.125" style="0" customWidth="1"/>
    <col min="4" max="4" width="17.625" style="0" bestFit="1" customWidth="1"/>
    <col min="5" max="5" width="12.75390625" style="0" customWidth="1"/>
    <col min="6" max="6" width="13.25390625" style="0" bestFit="1" customWidth="1"/>
    <col min="7" max="7" width="15.125" style="0" bestFit="1" customWidth="1"/>
    <col min="8" max="9" width="14.75390625" style="0" bestFit="1" customWidth="1"/>
    <col min="10" max="10" width="9.75390625" style="0" bestFit="1" customWidth="1"/>
    <col min="12" max="14" width="9.75390625" style="0" bestFit="1" customWidth="1"/>
  </cols>
  <sheetData>
    <row r="1" spans="1:9" ht="18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1"/>
    </row>
    <row r="3" spans="1:9" ht="12.75" hidden="1">
      <c r="A3" s="4"/>
      <c r="B3" s="4"/>
      <c r="C3" s="4"/>
      <c r="D3" s="4"/>
      <c r="E3" s="4"/>
      <c r="F3" s="4"/>
      <c r="G3" s="4"/>
      <c r="H3" s="1"/>
      <c r="I3" s="3"/>
    </row>
    <row r="4" spans="1:9" ht="12.75">
      <c r="A4" s="40" t="s">
        <v>0</v>
      </c>
      <c r="B4" s="40" t="s">
        <v>1</v>
      </c>
      <c r="C4" s="43" t="s">
        <v>10</v>
      </c>
      <c r="D4" s="47" t="s">
        <v>18</v>
      </c>
      <c r="E4" s="47"/>
      <c r="F4" s="47"/>
      <c r="G4" s="47"/>
      <c r="H4" s="47"/>
      <c r="I4" s="47"/>
    </row>
    <row r="5" spans="1:9" ht="12.75">
      <c r="A5" s="41"/>
      <c r="B5" s="41"/>
      <c r="C5" s="44"/>
      <c r="D5" s="48" t="s">
        <v>4</v>
      </c>
      <c r="E5" s="49"/>
      <c r="F5" s="49"/>
      <c r="G5" s="50"/>
      <c r="H5" s="47" t="s">
        <v>2</v>
      </c>
      <c r="I5" s="47"/>
    </row>
    <row r="6" spans="1:9" ht="25.5" customHeight="1">
      <c r="A6" s="41"/>
      <c r="B6" s="41"/>
      <c r="C6" s="44"/>
      <c r="D6" s="51"/>
      <c r="E6" s="52"/>
      <c r="F6" s="52"/>
      <c r="G6" s="53"/>
      <c r="H6" s="43" t="s">
        <v>8</v>
      </c>
      <c r="I6" s="43" t="s">
        <v>9</v>
      </c>
    </row>
    <row r="7" spans="1:9" ht="25.5" customHeight="1">
      <c r="A7" s="42"/>
      <c r="B7" s="42"/>
      <c r="C7" s="42"/>
      <c r="D7" s="7" t="s">
        <v>11</v>
      </c>
      <c r="E7" s="7" t="s">
        <v>12</v>
      </c>
      <c r="F7" s="7" t="s">
        <v>13</v>
      </c>
      <c r="G7" s="7" t="s">
        <v>14</v>
      </c>
      <c r="H7" s="42"/>
      <c r="I7" s="42"/>
    </row>
    <row r="8" spans="1:9" ht="12.75">
      <c r="A8" s="5">
        <v>1</v>
      </c>
      <c r="B8" s="5">
        <v>2</v>
      </c>
      <c r="C8" s="5">
        <v>4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I8" s="5">
        <v>11</v>
      </c>
    </row>
    <row r="9" spans="1:10" ht="18" customHeight="1">
      <c r="A9" s="31">
        <v>600</v>
      </c>
      <c r="B9" s="31"/>
      <c r="C9" s="32" t="s">
        <v>30</v>
      </c>
      <c r="D9" s="33">
        <v>12283973</v>
      </c>
      <c r="E9" s="33">
        <f>SUM(E10:E11)</f>
        <v>96000</v>
      </c>
      <c r="F9" s="33">
        <f>SUM(F10:F11)</f>
        <v>626000</v>
      </c>
      <c r="G9" s="33">
        <f>D9-E9+F9</f>
        <v>12813973</v>
      </c>
      <c r="H9" s="33">
        <v>3202400</v>
      </c>
      <c r="I9" s="33">
        <f>G9-H9</f>
        <v>9611573</v>
      </c>
      <c r="J9" t="b">
        <f>I9+H9=G9</f>
        <v>1</v>
      </c>
    </row>
    <row r="10" spans="1:11" s="30" customFormat="1" ht="12.75">
      <c r="A10" s="34"/>
      <c r="B10" s="34">
        <v>60014</v>
      </c>
      <c r="C10" s="18" t="s">
        <v>31</v>
      </c>
      <c r="D10" s="12">
        <v>11962943</v>
      </c>
      <c r="E10" s="12">
        <v>96000</v>
      </c>
      <c r="F10" s="12">
        <v>125999</v>
      </c>
      <c r="G10" s="12">
        <f aca="true" t="shared" si="0" ref="G10:G54">D10-E10+F10</f>
        <v>11992942</v>
      </c>
      <c r="H10" s="12">
        <v>29999</v>
      </c>
      <c r="I10" s="12"/>
      <c r="J10"/>
      <c r="K10" t="b">
        <f aca="true" t="shared" si="1" ref="K10:K46">H10+I10=F10-E10</f>
        <v>1</v>
      </c>
    </row>
    <row r="11" spans="1:11" ht="12.75">
      <c r="A11" s="8"/>
      <c r="B11" s="8">
        <v>60078</v>
      </c>
      <c r="C11" s="9" t="s">
        <v>32</v>
      </c>
      <c r="D11" s="10">
        <v>321030</v>
      </c>
      <c r="E11" s="10"/>
      <c r="F11" s="10">
        <v>500001</v>
      </c>
      <c r="G11" s="12">
        <f t="shared" si="0"/>
        <v>821031</v>
      </c>
      <c r="H11" s="10">
        <v>500001</v>
      </c>
      <c r="I11" s="10"/>
      <c r="K11" t="b">
        <f t="shared" si="1"/>
        <v>1</v>
      </c>
    </row>
    <row r="12" spans="1:10" ht="17.25" customHeight="1">
      <c r="A12" s="31">
        <v>710</v>
      </c>
      <c r="B12" s="31"/>
      <c r="C12" s="32" t="s">
        <v>33</v>
      </c>
      <c r="D12" s="33">
        <v>530598</v>
      </c>
      <c r="E12" s="33"/>
      <c r="F12" s="33">
        <v>6207</v>
      </c>
      <c r="G12" s="33">
        <f t="shared" si="0"/>
        <v>536805</v>
      </c>
      <c r="H12" s="33">
        <v>536805</v>
      </c>
      <c r="I12" s="33"/>
      <c r="J12" t="b">
        <f>I12+H12=G12</f>
        <v>1</v>
      </c>
    </row>
    <row r="13" spans="1:11" ht="12.75">
      <c r="A13" s="8"/>
      <c r="B13" s="8">
        <v>71015</v>
      </c>
      <c r="C13" s="9" t="s">
        <v>34</v>
      </c>
      <c r="D13" s="10">
        <v>485598</v>
      </c>
      <c r="E13" s="10"/>
      <c r="F13" s="10">
        <v>6207</v>
      </c>
      <c r="G13" s="12">
        <f t="shared" si="0"/>
        <v>491805</v>
      </c>
      <c r="H13" s="10">
        <v>6207</v>
      </c>
      <c r="I13" s="10"/>
      <c r="K13" t="b">
        <f t="shared" si="1"/>
        <v>1</v>
      </c>
    </row>
    <row r="14" spans="1:10" ht="18.75" customHeight="1">
      <c r="A14" s="23" t="s">
        <v>15</v>
      </c>
      <c r="B14" s="23"/>
      <c r="C14" s="24" t="s">
        <v>16</v>
      </c>
      <c r="D14" s="25">
        <v>11376853</v>
      </c>
      <c r="E14" s="25">
        <f>SUM(E15:E17)</f>
        <v>193675</v>
      </c>
      <c r="F14" s="25">
        <f>SUM(F15:F17)</f>
        <v>21860</v>
      </c>
      <c r="G14" s="33">
        <f t="shared" si="0"/>
        <v>11205038</v>
      </c>
      <c r="H14" s="25">
        <v>9337400</v>
      </c>
      <c r="I14" s="25">
        <f>G14-H14</f>
        <v>1867638</v>
      </c>
      <c r="J14" t="b">
        <f>I14+H14=G14</f>
        <v>1</v>
      </c>
    </row>
    <row r="15" spans="1:11" s="30" customFormat="1" ht="16.5" customHeight="1">
      <c r="A15" s="13"/>
      <c r="B15" s="13" t="s">
        <v>35</v>
      </c>
      <c r="C15" s="18" t="s">
        <v>36</v>
      </c>
      <c r="D15" s="12">
        <v>177120</v>
      </c>
      <c r="E15" s="12"/>
      <c r="F15" s="12">
        <v>2343</v>
      </c>
      <c r="G15" s="12">
        <f t="shared" si="0"/>
        <v>179463</v>
      </c>
      <c r="H15" s="12">
        <v>2343</v>
      </c>
      <c r="I15" s="12"/>
      <c r="J15"/>
      <c r="K15" t="b">
        <f t="shared" si="1"/>
        <v>1</v>
      </c>
    </row>
    <row r="16" spans="1:11" ht="17.25" customHeight="1">
      <c r="A16" s="8"/>
      <c r="B16" s="8">
        <v>75020</v>
      </c>
      <c r="C16" s="9" t="s">
        <v>17</v>
      </c>
      <c r="D16" s="10">
        <v>10804300</v>
      </c>
      <c r="E16" s="10">
        <v>187642</v>
      </c>
      <c r="F16" s="10">
        <v>19517</v>
      </c>
      <c r="G16" s="12">
        <f t="shared" si="0"/>
        <v>10636175</v>
      </c>
      <c r="H16" s="10">
        <v>-168125</v>
      </c>
      <c r="I16" s="10"/>
      <c r="K16" t="b">
        <f t="shared" si="1"/>
        <v>1</v>
      </c>
    </row>
    <row r="17" spans="1:11" ht="17.25" customHeight="1">
      <c r="A17" s="8"/>
      <c r="B17" s="8">
        <v>75045</v>
      </c>
      <c r="C17" s="9" t="s">
        <v>37</v>
      </c>
      <c r="D17" s="10">
        <v>29000</v>
      </c>
      <c r="E17" s="10">
        <v>6033</v>
      </c>
      <c r="F17" s="10"/>
      <c r="G17" s="12">
        <f t="shared" si="0"/>
        <v>22967</v>
      </c>
      <c r="H17" s="10">
        <v>-6033</v>
      </c>
      <c r="I17" s="10"/>
      <c r="K17" t="b">
        <f t="shared" si="1"/>
        <v>1</v>
      </c>
    </row>
    <row r="18" spans="1:10" ht="25.5">
      <c r="A18" s="23" t="s">
        <v>20</v>
      </c>
      <c r="B18" s="23"/>
      <c r="C18" s="24" t="s">
        <v>21</v>
      </c>
      <c r="D18" s="25">
        <v>3661828</v>
      </c>
      <c r="E18" s="25">
        <f>E19</f>
        <v>25512</v>
      </c>
      <c r="F18" s="25">
        <f>F19</f>
        <v>88828</v>
      </c>
      <c r="G18" s="33">
        <f t="shared" si="0"/>
        <v>3725144</v>
      </c>
      <c r="H18" s="25">
        <v>3677471</v>
      </c>
      <c r="I18" s="25">
        <f>G18-H18</f>
        <v>47673</v>
      </c>
      <c r="J18" t="b">
        <f>I18+H18=G18</f>
        <v>1</v>
      </c>
    </row>
    <row r="19" spans="1:11" ht="25.5">
      <c r="A19" s="13"/>
      <c r="B19" s="13" t="s">
        <v>22</v>
      </c>
      <c r="C19" s="18" t="s">
        <v>23</v>
      </c>
      <c r="D19" s="12">
        <v>3660828</v>
      </c>
      <c r="E19" s="12">
        <v>25512</v>
      </c>
      <c r="F19" s="12">
        <v>88828</v>
      </c>
      <c r="G19" s="12">
        <f t="shared" si="0"/>
        <v>3724144</v>
      </c>
      <c r="H19" s="12">
        <f>F19-E19</f>
        <v>63316</v>
      </c>
      <c r="I19" s="12"/>
      <c r="K19" t="b">
        <f t="shared" si="1"/>
        <v>1</v>
      </c>
    </row>
    <row r="20" spans="1:10" ht="22.5" customHeight="1">
      <c r="A20" s="35" t="s">
        <v>95</v>
      </c>
      <c r="B20" s="35"/>
      <c r="C20" s="32" t="s">
        <v>96</v>
      </c>
      <c r="D20" s="33">
        <v>1234000</v>
      </c>
      <c r="E20" s="33">
        <v>234000</v>
      </c>
      <c r="F20" s="33"/>
      <c r="G20" s="33">
        <f t="shared" si="0"/>
        <v>1000000</v>
      </c>
      <c r="H20" s="33">
        <v>1000000</v>
      </c>
      <c r="I20" s="33"/>
      <c r="J20" t="b">
        <f>I20+H20=G20</f>
        <v>1</v>
      </c>
    </row>
    <row r="21" spans="1:11" ht="38.25">
      <c r="A21" s="13"/>
      <c r="B21" s="13" t="s">
        <v>97</v>
      </c>
      <c r="C21" s="18" t="s">
        <v>98</v>
      </c>
      <c r="D21" s="12">
        <v>234000</v>
      </c>
      <c r="E21" s="12">
        <v>234000</v>
      </c>
      <c r="F21" s="12"/>
      <c r="G21" s="12">
        <f t="shared" si="0"/>
        <v>0</v>
      </c>
      <c r="H21" s="12">
        <v>-234000</v>
      </c>
      <c r="I21" s="12"/>
      <c r="K21" t="b">
        <f>H21+I21=F21-E21</f>
        <v>1</v>
      </c>
    </row>
    <row r="22" spans="1:10" ht="18" customHeight="1">
      <c r="A22" s="35" t="s">
        <v>38</v>
      </c>
      <c r="B22" s="35"/>
      <c r="C22" s="32" t="s">
        <v>39</v>
      </c>
      <c r="D22" s="33">
        <v>132075</v>
      </c>
      <c r="E22" s="33">
        <v>27075</v>
      </c>
      <c r="F22" s="33"/>
      <c r="G22" s="33">
        <f t="shared" si="0"/>
        <v>105000</v>
      </c>
      <c r="H22" s="33">
        <v>105000</v>
      </c>
      <c r="I22" s="33"/>
      <c r="J22" t="b">
        <f>I22+H22=G22</f>
        <v>1</v>
      </c>
    </row>
    <row r="23" spans="1:11" ht="17.25" customHeight="1">
      <c r="A23" s="13"/>
      <c r="B23" s="13" t="s">
        <v>40</v>
      </c>
      <c r="C23" s="18" t="s">
        <v>41</v>
      </c>
      <c r="D23" s="12">
        <v>132075</v>
      </c>
      <c r="E23" s="12">
        <v>27075</v>
      </c>
      <c r="F23" s="12"/>
      <c r="G23" s="12">
        <f t="shared" si="0"/>
        <v>105000</v>
      </c>
      <c r="H23" s="12">
        <v>-27075</v>
      </c>
      <c r="I23" s="12"/>
      <c r="K23" t="b">
        <f t="shared" si="1"/>
        <v>1</v>
      </c>
    </row>
    <row r="24" spans="1:13" ht="17.25" customHeight="1">
      <c r="A24" s="35" t="s">
        <v>54</v>
      </c>
      <c r="B24" s="35"/>
      <c r="C24" s="32" t="s">
        <v>55</v>
      </c>
      <c r="D24" s="33">
        <v>33220900</v>
      </c>
      <c r="E24" s="33">
        <v>2920247</v>
      </c>
      <c r="F24" s="33">
        <v>804732</v>
      </c>
      <c r="G24" s="33">
        <f t="shared" si="0"/>
        <v>31105385</v>
      </c>
      <c r="H24" s="33">
        <v>30922285</v>
      </c>
      <c r="I24" s="33">
        <v>183100</v>
      </c>
      <c r="J24" t="b">
        <f>I24+H24=G24</f>
        <v>1</v>
      </c>
      <c r="L24" s="39"/>
      <c r="M24" s="39"/>
    </row>
    <row r="25" spans="1:11" s="30" customFormat="1" ht="17.25" customHeight="1">
      <c r="A25" s="13"/>
      <c r="B25" s="13" t="s">
        <v>79</v>
      </c>
      <c r="C25" s="18" t="s">
        <v>80</v>
      </c>
      <c r="D25" s="12">
        <v>1742243</v>
      </c>
      <c r="E25" s="12"/>
      <c r="F25" s="12">
        <v>59200</v>
      </c>
      <c r="G25" s="12">
        <f t="shared" si="0"/>
        <v>1801443</v>
      </c>
      <c r="H25" s="12">
        <v>59200</v>
      </c>
      <c r="I25" s="12"/>
      <c r="K25" t="b">
        <f t="shared" si="1"/>
        <v>1</v>
      </c>
    </row>
    <row r="26" spans="1:11" s="30" customFormat="1" ht="27.75" customHeight="1">
      <c r="A26" s="13"/>
      <c r="B26" s="13" t="s">
        <v>81</v>
      </c>
      <c r="C26" s="18" t="s">
        <v>82</v>
      </c>
      <c r="D26" s="12">
        <v>51702</v>
      </c>
      <c r="E26" s="12"/>
      <c r="F26" s="12">
        <v>1800</v>
      </c>
      <c r="G26" s="12">
        <f t="shared" si="0"/>
        <v>53502</v>
      </c>
      <c r="H26" s="12">
        <v>1800</v>
      </c>
      <c r="I26" s="12"/>
      <c r="K26" t="b">
        <f t="shared" si="1"/>
        <v>1</v>
      </c>
    </row>
    <row r="27" spans="1:11" ht="17.25" customHeight="1">
      <c r="A27" s="13"/>
      <c r="B27" s="13" t="s">
        <v>58</v>
      </c>
      <c r="C27" s="18" t="s">
        <v>63</v>
      </c>
      <c r="D27" s="12">
        <v>944280</v>
      </c>
      <c r="E27" s="12">
        <v>100</v>
      </c>
      <c r="F27" s="12">
        <v>17950</v>
      </c>
      <c r="G27" s="12">
        <f t="shared" si="0"/>
        <v>962130</v>
      </c>
      <c r="H27" s="12">
        <f>F27-E27</f>
        <v>17850</v>
      </c>
      <c r="I27" s="12"/>
      <c r="K27" t="b">
        <f t="shared" si="1"/>
        <v>1</v>
      </c>
    </row>
    <row r="28" spans="1:11" ht="17.25" customHeight="1">
      <c r="A28" s="13"/>
      <c r="B28" s="13" t="s">
        <v>59</v>
      </c>
      <c r="C28" s="18" t="s">
        <v>64</v>
      </c>
      <c r="D28" s="12">
        <v>1823586</v>
      </c>
      <c r="E28" s="12">
        <v>6300</v>
      </c>
      <c r="F28" s="12">
        <v>50300</v>
      </c>
      <c r="G28" s="12">
        <f t="shared" si="0"/>
        <v>1867586</v>
      </c>
      <c r="H28" s="12">
        <f>F28-E28</f>
        <v>44000</v>
      </c>
      <c r="I28" s="12"/>
      <c r="K28" t="b">
        <f t="shared" si="1"/>
        <v>1</v>
      </c>
    </row>
    <row r="29" spans="1:11" ht="24.75" customHeight="1">
      <c r="A29" s="13"/>
      <c r="B29" s="13" t="s">
        <v>83</v>
      </c>
      <c r="C29" s="18" t="s">
        <v>84</v>
      </c>
      <c r="D29" s="12">
        <v>775423</v>
      </c>
      <c r="E29" s="12">
        <v>17470</v>
      </c>
      <c r="F29" s="12">
        <v>46900</v>
      </c>
      <c r="G29" s="12">
        <f t="shared" si="0"/>
        <v>804853</v>
      </c>
      <c r="H29" s="12">
        <f>F29-E29</f>
        <v>29430</v>
      </c>
      <c r="I29" s="12"/>
      <c r="K29" t="b">
        <f t="shared" si="1"/>
        <v>1</v>
      </c>
    </row>
    <row r="30" spans="1:11" ht="17.25" customHeight="1">
      <c r="A30" s="13"/>
      <c r="B30" s="13" t="s">
        <v>60</v>
      </c>
      <c r="C30" s="18" t="s">
        <v>65</v>
      </c>
      <c r="D30" s="12">
        <v>9504925</v>
      </c>
      <c r="E30" s="12">
        <v>162146</v>
      </c>
      <c r="F30" s="12">
        <v>188697</v>
      </c>
      <c r="G30" s="12">
        <f t="shared" si="0"/>
        <v>9531476</v>
      </c>
      <c r="H30" s="12">
        <f>F30-E30</f>
        <v>26551</v>
      </c>
      <c r="I30" s="12"/>
      <c r="K30" t="b">
        <f t="shared" si="1"/>
        <v>1</v>
      </c>
    </row>
    <row r="31" spans="1:14" ht="17.25" customHeight="1">
      <c r="A31" s="13"/>
      <c r="B31" s="13" t="s">
        <v>56</v>
      </c>
      <c r="C31" s="18" t="s">
        <v>57</v>
      </c>
      <c r="D31" s="12">
        <v>16264455</v>
      </c>
      <c r="E31" s="12">
        <v>2253354</v>
      </c>
      <c r="F31" s="12">
        <v>406545</v>
      </c>
      <c r="G31" s="12">
        <f t="shared" si="0"/>
        <v>14417646</v>
      </c>
      <c r="H31" s="12">
        <v>195006</v>
      </c>
      <c r="I31" s="12">
        <v>-2041815</v>
      </c>
      <c r="K31" t="b">
        <f t="shared" si="1"/>
        <v>1</v>
      </c>
      <c r="L31" s="39"/>
      <c r="M31" s="39"/>
      <c r="N31" s="39"/>
    </row>
    <row r="32" spans="1:14" ht="17.25" customHeight="1">
      <c r="A32" s="13"/>
      <c r="B32" s="13" t="s">
        <v>87</v>
      </c>
      <c r="C32" s="18" t="s">
        <v>86</v>
      </c>
      <c r="D32" s="12">
        <v>500147</v>
      </c>
      <c r="E32" s="12"/>
      <c r="F32" s="12">
        <v>28000</v>
      </c>
      <c r="G32" s="12">
        <f t="shared" si="0"/>
        <v>528147</v>
      </c>
      <c r="H32" s="12">
        <v>28000</v>
      </c>
      <c r="I32" s="12"/>
      <c r="K32" t="b">
        <f t="shared" si="1"/>
        <v>1</v>
      </c>
      <c r="L32" s="39"/>
      <c r="M32" s="39"/>
      <c r="N32" s="39"/>
    </row>
    <row r="33" spans="1:14" ht="25.5">
      <c r="A33" s="13"/>
      <c r="B33" s="13" t="s">
        <v>85</v>
      </c>
      <c r="C33" s="18" t="s">
        <v>88</v>
      </c>
      <c r="D33" s="12">
        <v>511892</v>
      </c>
      <c r="E33" s="12"/>
      <c r="F33" s="12">
        <v>2950</v>
      </c>
      <c r="G33" s="12">
        <f t="shared" si="0"/>
        <v>514842</v>
      </c>
      <c r="H33" s="12">
        <v>2950</v>
      </c>
      <c r="I33" s="12"/>
      <c r="K33" t="b">
        <f t="shared" si="1"/>
        <v>1</v>
      </c>
      <c r="L33" s="39"/>
      <c r="M33" s="39"/>
      <c r="N33" s="39"/>
    </row>
    <row r="34" spans="1:11" ht="17.25" customHeight="1">
      <c r="A34" s="13"/>
      <c r="B34" s="13" t="s">
        <v>61</v>
      </c>
      <c r="C34" s="18" t="s">
        <v>66</v>
      </c>
      <c r="D34" s="12">
        <v>138877</v>
      </c>
      <c r="E34" s="12">
        <v>56724</v>
      </c>
      <c r="F34" s="12">
        <v>750</v>
      </c>
      <c r="G34" s="12">
        <f t="shared" si="0"/>
        <v>82903</v>
      </c>
      <c r="H34" s="12">
        <f>F34-E34</f>
        <v>-55974</v>
      </c>
      <c r="I34" s="12"/>
      <c r="K34" t="b">
        <f t="shared" si="1"/>
        <v>1</v>
      </c>
    </row>
    <row r="35" spans="1:11" ht="17.25" customHeight="1">
      <c r="A35" s="13"/>
      <c r="B35" s="13" t="s">
        <v>62</v>
      </c>
      <c r="C35" s="18" t="s">
        <v>67</v>
      </c>
      <c r="D35" s="12">
        <v>963370</v>
      </c>
      <c r="E35" s="12">
        <v>424153</v>
      </c>
      <c r="F35" s="12">
        <v>1640</v>
      </c>
      <c r="G35" s="12">
        <f t="shared" si="0"/>
        <v>540857</v>
      </c>
      <c r="H35" s="12">
        <f>F35-E35</f>
        <v>-422513</v>
      </c>
      <c r="I35" s="12"/>
      <c r="K35" t="b">
        <f t="shared" si="1"/>
        <v>1</v>
      </c>
    </row>
    <row r="36" spans="1:10" ht="17.25" customHeight="1">
      <c r="A36" s="35" t="s">
        <v>50</v>
      </c>
      <c r="B36" s="35"/>
      <c r="C36" s="32" t="s">
        <v>51</v>
      </c>
      <c r="D36" s="33">
        <v>2030000</v>
      </c>
      <c r="E36" s="33"/>
      <c r="F36" s="33">
        <v>156814</v>
      </c>
      <c r="G36" s="33">
        <f t="shared" si="0"/>
        <v>2186814</v>
      </c>
      <c r="H36" s="33">
        <v>2186814</v>
      </c>
      <c r="I36" s="33"/>
      <c r="J36" t="b">
        <f>I36+H36=G36</f>
        <v>1</v>
      </c>
    </row>
    <row r="37" spans="1:11" ht="42.75" customHeight="1">
      <c r="A37" s="13"/>
      <c r="B37" s="13" t="s">
        <v>52</v>
      </c>
      <c r="C37" s="18" t="s">
        <v>53</v>
      </c>
      <c r="D37" s="12">
        <v>2000000</v>
      </c>
      <c r="E37" s="12"/>
      <c r="F37" s="12">
        <v>156814</v>
      </c>
      <c r="G37" s="12">
        <f t="shared" si="0"/>
        <v>2156814</v>
      </c>
      <c r="H37" s="12">
        <v>156814</v>
      </c>
      <c r="I37" s="12"/>
      <c r="K37" t="b">
        <f t="shared" si="1"/>
        <v>1</v>
      </c>
    </row>
    <row r="38" spans="1:10" ht="17.25" customHeight="1">
      <c r="A38" s="35" t="s">
        <v>6</v>
      </c>
      <c r="B38" s="35"/>
      <c r="C38" s="32" t="s">
        <v>7</v>
      </c>
      <c r="D38" s="33">
        <v>8690376</v>
      </c>
      <c r="E38" s="33">
        <f>SUM(E39:E43)</f>
        <v>297223</v>
      </c>
      <c r="F38" s="33">
        <v>335503</v>
      </c>
      <c r="G38" s="33">
        <f t="shared" si="0"/>
        <v>8728656</v>
      </c>
      <c r="H38" s="33">
        <f>G38-I38</f>
        <v>8718656</v>
      </c>
      <c r="I38" s="33">
        <v>10000</v>
      </c>
      <c r="J38" t="b">
        <f>I38+H38=G38</f>
        <v>1</v>
      </c>
    </row>
    <row r="39" spans="1:11" ht="17.25" customHeight="1">
      <c r="A39" s="13"/>
      <c r="B39" s="13" t="s">
        <v>42</v>
      </c>
      <c r="C39" s="18" t="s">
        <v>43</v>
      </c>
      <c r="D39" s="12">
        <v>2385069</v>
      </c>
      <c r="E39" s="12">
        <v>184000</v>
      </c>
      <c r="F39" s="12"/>
      <c r="G39" s="12">
        <f t="shared" si="0"/>
        <v>2201069</v>
      </c>
      <c r="H39" s="12">
        <v>-184000</v>
      </c>
      <c r="I39" s="12"/>
      <c r="K39" t="b">
        <f t="shared" si="1"/>
        <v>1</v>
      </c>
    </row>
    <row r="40" spans="1:11" ht="17.25" customHeight="1">
      <c r="A40" s="13"/>
      <c r="B40" s="13" t="s">
        <v>29</v>
      </c>
      <c r="C40" s="18" t="s">
        <v>44</v>
      </c>
      <c r="D40" s="12">
        <v>3205413</v>
      </c>
      <c r="E40" s="12">
        <v>44000</v>
      </c>
      <c r="F40" s="12">
        <v>199957</v>
      </c>
      <c r="G40" s="12">
        <f t="shared" si="0"/>
        <v>3361370</v>
      </c>
      <c r="H40" s="12">
        <v>155957</v>
      </c>
      <c r="I40" s="12"/>
      <c r="K40" t="b">
        <f t="shared" si="1"/>
        <v>1</v>
      </c>
    </row>
    <row r="41" spans="1:11" ht="17.25" customHeight="1">
      <c r="A41" s="13"/>
      <c r="B41" s="13" t="s">
        <v>45</v>
      </c>
      <c r="C41" s="18" t="s">
        <v>46</v>
      </c>
      <c r="D41" s="12">
        <v>1573365</v>
      </c>
      <c r="E41" s="12">
        <v>46638</v>
      </c>
      <c r="F41" s="12"/>
      <c r="G41" s="12">
        <f t="shared" si="0"/>
        <v>1526727</v>
      </c>
      <c r="H41" s="12">
        <v>-46638</v>
      </c>
      <c r="I41" s="12"/>
      <c r="K41" t="b">
        <f t="shared" si="1"/>
        <v>1</v>
      </c>
    </row>
    <row r="42" spans="1:11" ht="17.25" customHeight="1">
      <c r="A42" s="13"/>
      <c r="B42" s="13" t="s">
        <v>24</v>
      </c>
      <c r="C42" s="18" t="s">
        <v>47</v>
      </c>
      <c r="D42" s="12">
        <v>1272388</v>
      </c>
      <c r="E42" s="12">
        <v>3685</v>
      </c>
      <c r="F42" s="12">
        <v>116646</v>
      </c>
      <c r="G42" s="12">
        <f t="shared" si="0"/>
        <v>1385349</v>
      </c>
      <c r="H42" s="12">
        <f>F42-E42</f>
        <v>112961</v>
      </c>
      <c r="I42" s="12"/>
      <c r="K42" t="b">
        <f t="shared" si="1"/>
        <v>1</v>
      </c>
    </row>
    <row r="43" spans="1:11" ht="39.75" customHeight="1">
      <c r="A43" s="36"/>
      <c r="B43" s="13" t="s">
        <v>68</v>
      </c>
      <c r="C43" s="37" t="s">
        <v>69</v>
      </c>
      <c r="D43" s="38">
        <v>254141</v>
      </c>
      <c r="E43" s="38">
        <v>18900</v>
      </c>
      <c r="F43" s="38">
        <v>18900</v>
      </c>
      <c r="G43" s="12">
        <f t="shared" si="0"/>
        <v>254141</v>
      </c>
      <c r="H43" s="38"/>
      <c r="I43" s="38"/>
      <c r="K43" t="b">
        <f>H43+I43=F43-E43</f>
        <v>1</v>
      </c>
    </row>
    <row r="44" spans="1:10" ht="25.5">
      <c r="A44" s="27" t="s">
        <v>25</v>
      </c>
      <c r="B44" s="23"/>
      <c r="C44" s="28" t="s">
        <v>26</v>
      </c>
      <c r="D44" s="29">
        <v>1815582</v>
      </c>
      <c r="E44" s="29"/>
      <c r="F44" s="29">
        <f>SUM(F45:F46)</f>
        <v>175200</v>
      </c>
      <c r="G44" s="33">
        <f t="shared" si="0"/>
        <v>1990782</v>
      </c>
      <c r="H44" s="29">
        <v>1990782</v>
      </c>
      <c r="I44" s="29"/>
      <c r="J44" t="b">
        <f>I44+H44=G44</f>
        <v>1</v>
      </c>
    </row>
    <row r="45" spans="1:11" s="30" customFormat="1" ht="25.5">
      <c r="A45" s="20"/>
      <c r="B45" s="14" t="s">
        <v>48</v>
      </c>
      <c r="C45" s="21" t="s">
        <v>49</v>
      </c>
      <c r="D45" s="22">
        <v>104000</v>
      </c>
      <c r="E45" s="22"/>
      <c r="F45" s="22">
        <v>10000</v>
      </c>
      <c r="G45" s="12">
        <f t="shared" si="0"/>
        <v>114000</v>
      </c>
      <c r="H45" s="22">
        <v>10000</v>
      </c>
      <c r="I45" s="22"/>
      <c r="J45"/>
      <c r="K45" t="b">
        <f t="shared" si="1"/>
        <v>1</v>
      </c>
    </row>
    <row r="46" spans="1:11" ht="15" customHeight="1">
      <c r="A46" s="16"/>
      <c r="B46" s="15" t="s">
        <v>27</v>
      </c>
      <c r="C46" s="19" t="s">
        <v>28</v>
      </c>
      <c r="D46" s="11">
        <v>1629382</v>
      </c>
      <c r="E46" s="11"/>
      <c r="F46" s="11">
        <v>165200</v>
      </c>
      <c r="G46" s="12">
        <f t="shared" si="0"/>
        <v>1794582</v>
      </c>
      <c r="H46" s="11">
        <v>165200</v>
      </c>
      <c r="I46" s="11"/>
      <c r="K46" t="b">
        <f t="shared" si="1"/>
        <v>1</v>
      </c>
    </row>
    <row r="47" spans="1:10" ht="15" customHeight="1">
      <c r="A47" s="27" t="s">
        <v>70</v>
      </c>
      <c r="B47" s="23"/>
      <c r="C47" s="28" t="s">
        <v>71</v>
      </c>
      <c r="D47" s="29">
        <v>4771214</v>
      </c>
      <c r="E47" s="29">
        <f>SUM(E48:E52)</f>
        <v>137033</v>
      </c>
      <c r="F47" s="29">
        <f>SUM(F48:F52)</f>
        <v>210733</v>
      </c>
      <c r="G47" s="33">
        <f t="shared" si="0"/>
        <v>4844914</v>
      </c>
      <c r="H47" s="29">
        <v>4844914</v>
      </c>
      <c r="I47" s="29"/>
      <c r="J47" t="b">
        <f>I47+H47=G47</f>
        <v>1</v>
      </c>
    </row>
    <row r="48" spans="1:11" s="30" customFormat="1" ht="25.5">
      <c r="A48" s="20"/>
      <c r="B48" s="14" t="s">
        <v>89</v>
      </c>
      <c r="C48" s="21" t="s">
        <v>90</v>
      </c>
      <c r="D48" s="22">
        <v>1312563</v>
      </c>
      <c r="E48" s="22"/>
      <c r="F48" s="22">
        <v>23200</v>
      </c>
      <c r="G48" s="12">
        <f t="shared" si="0"/>
        <v>1335763</v>
      </c>
      <c r="H48" s="22">
        <v>23200</v>
      </c>
      <c r="I48" s="22"/>
      <c r="K48" t="b">
        <f>H48+I48=F48-E48</f>
        <v>1</v>
      </c>
    </row>
    <row r="49" spans="1:11" s="30" customFormat="1" ht="12.75">
      <c r="A49" s="20"/>
      <c r="B49" s="14" t="s">
        <v>91</v>
      </c>
      <c r="C49" s="21" t="s">
        <v>92</v>
      </c>
      <c r="D49" s="22">
        <v>905156</v>
      </c>
      <c r="E49" s="22">
        <v>127800</v>
      </c>
      <c r="F49" s="22"/>
      <c r="G49" s="12">
        <f t="shared" si="0"/>
        <v>777356</v>
      </c>
      <c r="H49" s="22">
        <v>-127800</v>
      </c>
      <c r="I49" s="22"/>
      <c r="K49" t="b">
        <f>H49+I49=F49-E49</f>
        <v>1</v>
      </c>
    </row>
    <row r="50" spans="1:11" s="30" customFormat="1" ht="12.75">
      <c r="A50" s="20"/>
      <c r="B50" s="14" t="s">
        <v>93</v>
      </c>
      <c r="C50" s="21" t="s">
        <v>94</v>
      </c>
      <c r="D50" s="22">
        <v>67190</v>
      </c>
      <c r="E50" s="22"/>
      <c r="F50" s="22">
        <v>300</v>
      </c>
      <c r="G50" s="12">
        <f t="shared" si="0"/>
        <v>67490</v>
      </c>
      <c r="H50" s="22">
        <v>300</v>
      </c>
      <c r="I50" s="22"/>
      <c r="K50" t="b">
        <f>H50+I50=F50-E50</f>
        <v>1</v>
      </c>
    </row>
    <row r="51" spans="1:11" ht="15" customHeight="1">
      <c r="A51" s="16"/>
      <c r="B51" s="15" t="s">
        <v>72</v>
      </c>
      <c r="C51" s="19" t="s">
        <v>74</v>
      </c>
      <c r="D51" s="11">
        <v>2393083</v>
      </c>
      <c r="E51" s="11">
        <v>1567</v>
      </c>
      <c r="F51" s="11">
        <v>187233</v>
      </c>
      <c r="G51" s="12">
        <f t="shared" si="0"/>
        <v>2578749</v>
      </c>
      <c r="H51" s="11">
        <f>F51-E51</f>
        <v>185666</v>
      </c>
      <c r="I51" s="11"/>
      <c r="K51" t="b">
        <f>H51+I51=F51-E51</f>
        <v>1</v>
      </c>
    </row>
    <row r="52" spans="1:11" ht="15" customHeight="1">
      <c r="A52" s="16"/>
      <c r="B52" s="15" t="s">
        <v>73</v>
      </c>
      <c r="C52" s="19" t="s">
        <v>66</v>
      </c>
      <c r="D52" s="11">
        <v>21390</v>
      </c>
      <c r="E52" s="11">
        <v>7666</v>
      </c>
      <c r="F52" s="11"/>
      <c r="G52" s="12">
        <f t="shared" si="0"/>
        <v>13724</v>
      </c>
      <c r="H52" s="11">
        <v>-7666</v>
      </c>
      <c r="I52" s="11"/>
      <c r="K52" t="b">
        <f>H52+I52=F52-E52</f>
        <v>1</v>
      </c>
    </row>
    <row r="53" spans="1:10" ht="15" customHeight="1">
      <c r="A53" s="27" t="s">
        <v>75</v>
      </c>
      <c r="B53" s="23"/>
      <c r="C53" s="28" t="s">
        <v>76</v>
      </c>
      <c r="D53" s="29">
        <v>50000</v>
      </c>
      <c r="E53" s="29">
        <v>200</v>
      </c>
      <c r="F53" s="29">
        <v>200</v>
      </c>
      <c r="G53" s="33">
        <f t="shared" si="0"/>
        <v>50000</v>
      </c>
      <c r="H53" s="29">
        <v>50000</v>
      </c>
      <c r="I53" s="29"/>
      <c r="J53" t="b">
        <f>I53+H53=G53</f>
        <v>1</v>
      </c>
    </row>
    <row r="54" spans="1:11" ht="15" customHeight="1">
      <c r="A54" s="16"/>
      <c r="B54" s="15" t="s">
        <v>77</v>
      </c>
      <c r="C54" s="19" t="s">
        <v>78</v>
      </c>
      <c r="D54" s="11">
        <v>50000</v>
      </c>
      <c r="E54" s="11">
        <v>200</v>
      </c>
      <c r="F54" s="11">
        <v>200</v>
      </c>
      <c r="G54" s="12">
        <f t="shared" si="0"/>
        <v>50000</v>
      </c>
      <c r="H54" s="11"/>
      <c r="I54" s="11"/>
      <c r="K54" t="b">
        <f>H54+I54=F54-E54</f>
        <v>1</v>
      </c>
    </row>
    <row r="55" spans="1:10" ht="15.75">
      <c r="A55" s="45" t="s">
        <v>3</v>
      </c>
      <c r="B55" s="45"/>
      <c r="C55" s="45"/>
      <c r="D55" s="26">
        <v>80343636</v>
      </c>
      <c r="E55" s="26">
        <f>SUM(E9:E54)/2</f>
        <v>3930965</v>
      </c>
      <c r="F55" s="26">
        <f>SUM(F9:F54)/2</f>
        <v>2426077</v>
      </c>
      <c r="G55" s="26">
        <f>D55-E55+F55</f>
        <v>78838748</v>
      </c>
      <c r="H55" s="26">
        <v>67032807</v>
      </c>
      <c r="I55" s="26">
        <v>11805941</v>
      </c>
      <c r="J55" t="b">
        <f>I55+H55=G55</f>
        <v>1</v>
      </c>
    </row>
    <row r="56" spans="1:9" ht="12.75">
      <c r="A56" s="1"/>
      <c r="B56" s="1"/>
      <c r="C56" s="1"/>
      <c r="D56" s="17"/>
      <c r="E56" s="1"/>
      <c r="F56" s="1"/>
      <c r="G56" s="1"/>
      <c r="H56" s="1"/>
      <c r="I56" s="1"/>
    </row>
    <row r="57" spans="1:9" ht="12.75">
      <c r="A57" s="6" t="s">
        <v>5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0">
    <mergeCell ref="B4:B7"/>
    <mergeCell ref="C4:C7"/>
    <mergeCell ref="H6:H7"/>
    <mergeCell ref="I6:I7"/>
    <mergeCell ref="A55:C55"/>
    <mergeCell ref="A1:I1"/>
    <mergeCell ref="D4:I4"/>
    <mergeCell ref="H5:I5"/>
    <mergeCell ref="D5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&amp;RZałącznik Nr 2 do Uchwały
Nr XIX/103/2012
Rady Powiatu w Sochaczewie
z dnia 28 listopada 2012 roku</oddHead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2012-11-19T12:25:17Z</cp:lastPrinted>
  <dcterms:created xsi:type="dcterms:W3CDTF">1998-12-09T13:02:10Z</dcterms:created>
  <dcterms:modified xsi:type="dcterms:W3CDTF">2012-11-30T12:23:29Z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