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2" sheetId="1" r:id="rId1"/>
  </sheets>
  <definedNames>
    <definedName name="_xlnm.Print_Area" localSheetId="0">'2'!$A$1:$I$62</definedName>
  </definedNames>
  <calcPr fullCalcOnLoad="1"/>
</workbook>
</file>

<file path=xl/sharedStrings.xml><?xml version="1.0" encoding="utf-8"?>
<sst xmlns="http://schemas.openxmlformats.org/spreadsheetml/2006/main" count="109" uniqueCount="107">
  <si>
    <t>Dział</t>
  </si>
  <si>
    <t>Rozdział</t>
  </si>
  <si>
    <t>z tego:</t>
  </si>
  <si>
    <t>Ogółem wydatki</t>
  </si>
  <si>
    <t>Ogółem</t>
  </si>
  <si>
    <t>(* kol. 3 do wykorzystania fakultatywnego)</t>
  </si>
  <si>
    <t>852</t>
  </si>
  <si>
    <t>Pomoc społeczna</t>
  </si>
  <si>
    <t>bieżące</t>
  </si>
  <si>
    <t>majątkowe</t>
  </si>
  <si>
    <t>Nazwa działu i rozdziału</t>
  </si>
  <si>
    <t>Plan przed zmianą</t>
  </si>
  <si>
    <t>Zmniejszenie</t>
  </si>
  <si>
    <t xml:space="preserve">Zwiększenie </t>
  </si>
  <si>
    <t>Plan po zmianie</t>
  </si>
  <si>
    <t>750</t>
  </si>
  <si>
    <t>Administracja publiczna</t>
  </si>
  <si>
    <t>Starostwa powiatowe</t>
  </si>
  <si>
    <t>Planowane wydatki na 2012 r</t>
  </si>
  <si>
    <t>Wydatki budżetu powiatu na 2012r.</t>
  </si>
  <si>
    <t>754</t>
  </si>
  <si>
    <t>Bezpieczeństwo publiczne i ochrona przeciw pożarowa</t>
  </si>
  <si>
    <t>75411</t>
  </si>
  <si>
    <t>Komendy powiatowe Państwowej Straży Pożarnej</t>
  </si>
  <si>
    <t>85218</t>
  </si>
  <si>
    <t>853</t>
  </si>
  <si>
    <t>Pozostałe zadania w zakresie polityki społecznej</t>
  </si>
  <si>
    <t>85333</t>
  </si>
  <si>
    <t>Powiatowe urzędy pracy</t>
  </si>
  <si>
    <t>85202</t>
  </si>
  <si>
    <t>Transport i łączność</t>
  </si>
  <si>
    <t>Usuwanie skutków klęsk żywiołowych</t>
  </si>
  <si>
    <t>Działalność usługowa</t>
  </si>
  <si>
    <t xml:space="preserve">Nadzór budowlany </t>
  </si>
  <si>
    <t>75011</t>
  </si>
  <si>
    <t>Urzędy wojewódzkie</t>
  </si>
  <si>
    <t>758</t>
  </si>
  <si>
    <t>Różne rozliczenia</t>
  </si>
  <si>
    <t>75818</t>
  </si>
  <si>
    <t>Rezerwy ogólne i celowe</t>
  </si>
  <si>
    <t>85201</t>
  </si>
  <si>
    <t>Placówki opiekuńczo - wychowawcze</t>
  </si>
  <si>
    <t>Domy pomocy społecznej</t>
  </si>
  <si>
    <t>85204</t>
  </si>
  <si>
    <t>Rodziny zastępcze</t>
  </si>
  <si>
    <t>Powiatowe centra pomocy rodzinie</t>
  </si>
  <si>
    <t>851</t>
  </si>
  <si>
    <t>Ochrona zdrowia</t>
  </si>
  <si>
    <t>85156</t>
  </si>
  <si>
    <t>Składki na ubezpieczenie zdrowotne oraz świadczenia dla osób nie objętych obowiązkiem ubezpieczenia zdrowotnego</t>
  </si>
  <si>
    <t>801</t>
  </si>
  <si>
    <t>Oświata i wychowanie</t>
  </si>
  <si>
    <t>80130</t>
  </si>
  <si>
    <t>Szkoły zawodowe</t>
  </si>
  <si>
    <t>80110</t>
  </si>
  <si>
    <t>80111</t>
  </si>
  <si>
    <t>80120</t>
  </si>
  <si>
    <t>80146</t>
  </si>
  <si>
    <t>80195</t>
  </si>
  <si>
    <t>Gimnazja</t>
  </si>
  <si>
    <t>Gimnazja specjalne</t>
  </si>
  <si>
    <t>Licea ogólnokształcące</t>
  </si>
  <si>
    <t>Dokształcanie i doskonalenie nauczycieli</t>
  </si>
  <si>
    <t>Pozostała działalność</t>
  </si>
  <si>
    <t>85220</t>
  </si>
  <si>
    <t xml:space="preserve">Jednostki specjalistycznego poradnictwa, mieszkania chronione i ośrodki interwencji kryzysowej </t>
  </si>
  <si>
    <t>854</t>
  </si>
  <si>
    <t>Edukacyjna opieka wychowawcza</t>
  </si>
  <si>
    <t>85420</t>
  </si>
  <si>
    <t>85446</t>
  </si>
  <si>
    <t>Młodzieżowe ośrodki wychowawcze</t>
  </si>
  <si>
    <t>80102</t>
  </si>
  <si>
    <t>Szkoły podstawowe specjalne</t>
  </si>
  <si>
    <t>80103</t>
  </si>
  <si>
    <t>Oddziały przedszkolne w szkołach podstawowych</t>
  </si>
  <si>
    <t>80114</t>
  </si>
  <si>
    <t>Zespoły obsługi ekonomiczno-administracyjne szkół</t>
  </si>
  <si>
    <t>80140</t>
  </si>
  <si>
    <t xml:space="preserve">Szkoły zawodowe specjalne </t>
  </si>
  <si>
    <t>80134</t>
  </si>
  <si>
    <t>Centra kształcenia ustawicznego i praktycznego oraz ośrodki dokształcania</t>
  </si>
  <si>
    <t>85406</t>
  </si>
  <si>
    <t xml:space="preserve">Poradnie psychologiczno-pedagogiczne, w tym poradnie specjalistyczne </t>
  </si>
  <si>
    <t>85410</t>
  </si>
  <si>
    <t>Internaty i bursy szkolne</t>
  </si>
  <si>
    <t>757</t>
  </si>
  <si>
    <t>Obsługa długu publicznego</t>
  </si>
  <si>
    <t>921</t>
  </si>
  <si>
    <t>Kultura i ochrona dziedzictwa narodowego</t>
  </si>
  <si>
    <t>92120</t>
  </si>
  <si>
    <t>Ochrona zabytków i opieka nad zabytkami</t>
  </si>
  <si>
    <t>Drogi publiczne powiatowe</t>
  </si>
  <si>
    <t>Gospodarka mieszkaniowa</t>
  </si>
  <si>
    <t>Gospodarka gruntami i nieruchomościami</t>
  </si>
  <si>
    <t>75019</t>
  </si>
  <si>
    <t>Rady powiatów</t>
  </si>
  <si>
    <t>75702</t>
  </si>
  <si>
    <t>Obsługa papierów wartościowych, kredytów i pozyczek jednostek samorządu terytorialnego</t>
  </si>
  <si>
    <t>85495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</si>
  <si>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</si>
  <si>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</si>
  <si>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</si>
  <si>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</si>
  <si>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926</t>
  </si>
  <si>
    <t>Kultura fizyczna</t>
  </si>
  <si>
    <t>92605</t>
  </si>
  <si>
    <t>Zadania w zakresie kultury fizycznej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</si>
</sst>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32">
      <selection activeCell="F45" sqref="F45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36.125" style="0" customWidth="1"/>
    <col min="4" max="4" width="12.375" style="0" customWidth="1"/>
    <col min="5" max="5" width="12.75390625" style="0" customWidth="1"/>
    <col min="6" max="7" width="12.375" style="0" customWidth="1"/>
    <col min="8" max="8" width="13.00390625" style="0" customWidth="1"/>
    <col min="9" max="9" width="13.125" style="0" customWidth="1"/>
    <col min="10" max="10" width="9.75390625" style="0" bestFit="1" customWidth="1"/>
    <col min="12" max="14" width="9.75390625" style="0" bestFit="1" customWidth="1"/>
  </cols>
  <sheetData>
    <row r="1" spans="1:9" ht="18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1"/>
    </row>
    <row r="3" spans="1:9" ht="12.75" hidden="1">
      <c r="A3" s="4"/>
      <c r="B3" s="4"/>
      <c r="C3" s="4"/>
      <c r="D3" s="4"/>
      <c r="E3" s="4"/>
      <c r="F3" s="4"/>
      <c r="G3" s="4"/>
      <c r="H3" s="1"/>
      <c r="I3" s="3"/>
    </row>
    <row r="4" spans="1:9" ht="12.75">
      <c r="A4" s="40" t="s">
        <v>0</v>
      </c>
      <c r="B4" s="40" t="s">
        <v>1</v>
      </c>
      <c r="C4" s="43" t="s">
        <v>10</v>
      </c>
      <c r="D4" s="47" t="s">
        <v>18</v>
      </c>
      <c r="E4" s="47"/>
      <c r="F4" s="47"/>
      <c r="G4" s="47"/>
      <c r="H4" s="47"/>
      <c r="I4" s="47"/>
    </row>
    <row r="5" spans="1:9" ht="12.75">
      <c r="A5" s="41"/>
      <c r="B5" s="41"/>
      <c r="C5" s="44"/>
      <c r="D5" s="48" t="s">
        <v>4</v>
      </c>
      <c r="E5" s="49"/>
      <c r="F5" s="49"/>
      <c r="G5" s="50"/>
      <c r="H5" s="47" t="s">
        <v>2</v>
      </c>
      <c r="I5" s="47"/>
    </row>
    <row r="6" spans="1:9" ht="25.5" customHeight="1">
      <c r="A6" s="41"/>
      <c r="B6" s="41"/>
      <c r="C6" s="44"/>
      <c r="D6" s="51"/>
      <c r="E6" s="52"/>
      <c r="F6" s="52"/>
      <c r="G6" s="53"/>
      <c r="H6" s="43" t="s">
        <v>8</v>
      </c>
      <c r="I6" s="43" t="s">
        <v>9</v>
      </c>
    </row>
    <row r="7" spans="1:9" ht="25.5" customHeight="1">
      <c r="A7" s="42"/>
      <c r="B7" s="42"/>
      <c r="C7" s="42"/>
      <c r="D7" s="7" t="s">
        <v>11</v>
      </c>
      <c r="E7" s="7" t="s">
        <v>12</v>
      </c>
      <c r="F7" s="7" t="s">
        <v>13</v>
      </c>
      <c r="G7" s="7" t="s">
        <v>14</v>
      </c>
      <c r="H7" s="42"/>
      <c r="I7" s="42"/>
    </row>
    <row r="8" spans="1:9" ht="12.75">
      <c r="A8" s="5">
        <v>1</v>
      </c>
      <c r="B8" s="5">
        <v>2</v>
      </c>
      <c r="C8" s="5">
        <v>4</v>
      </c>
      <c r="D8" s="5">
        <v>6</v>
      </c>
      <c r="E8" s="5">
        <v>7</v>
      </c>
      <c r="F8" s="5">
        <v>8</v>
      </c>
      <c r="G8" s="5">
        <v>9</v>
      </c>
      <c r="H8" s="5">
        <v>10</v>
      </c>
      <c r="I8" s="5">
        <v>11</v>
      </c>
    </row>
    <row r="9" spans="1:9" ht="18" customHeight="1">
      <c r="A9" s="31">
        <v>600</v>
      </c>
      <c r="B9" s="31"/>
      <c r="C9" s="32" t="s">
        <v>30</v>
      </c>
      <c r="D9" s="33">
        <v>12813973</v>
      </c>
      <c r="E9" s="33">
        <f>SUM(E10:E11)</f>
        <v>585287</v>
      </c>
      <c r="F9" s="33">
        <f>SUM(F10:F11)</f>
        <v>31369</v>
      </c>
      <c r="G9" s="33">
        <f>D9-E9+F9</f>
        <v>12260055</v>
      </c>
      <c r="H9" s="33">
        <v>3173746</v>
      </c>
      <c r="I9" s="33">
        <v>9086309</v>
      </c>
    </row>
    <row r="10" spans="1:11" s="30" customFormat="1" ht="18" customHeight="1">
      <c r="A10" s="39"/>
      <c r="B10" s="39">
        <v>60014</v>
      </c>
      <c r="C10" s="18" t="s">
        <v>91</v>
      </c>
      <c r="D10" s="12">
        <v>11992942</v>
      </c>
      <c r="E10" s="12">
        <v>556633</v>
      </c>
      <c r="F10" s="12">
        <v>31369</v>
      </c>
      <c r="G10" s="12">
        <f aca="true" t="shared" si="0" ref="G10:G59">D10-E10+F10</f>
        <v>11467678</v>
      </c>
      <c r="H10" s="12"/>
      <c r="I10" s="12">
        <v>-525264</v>
      </c>
      <c r="J10"/>
      <c r="K10"/>
    </row>
    <row r="11" spans="1:9" ht="12.75">
      <c r="A11" s="8"/>
      <c r="B11" s="8">
        <v>60078</v>
      </c>
      <c r="C11" s="9" t="s">
        <v>31</v>
      </c>
      <c r="D11" s="10">
        <v>821031</v>
      </c>
      <c r="E11" s="10">
        <v>28654</v>
      </c>
      <c r="F11" s="10"/>
      <c r="G11" s="12">
        <f t="shared" si="0"/>
        <v>792377</v>
      </c>
      <c r="H11" s="10">
        <v>-28654</v>
      </c>
      <c r="I11" s="10"/>
    </row>
    <row r="12" spans="1:9" ht="21" customHeight="1">
      <c r="A12" s="31">
        <v>700</v>
      </c>
      <c r="B12" s="31"/>
      <c r="C12" s="32" t="s">
        <v>92</v>
      </c>
      <c r="D12" s="33">
        <v>85000</v>
      </c>
      <c r="E12" s="33">
        <v>1561</v>
      </c>
      <c r="F12" s="33">
        <v>1561</v>
      </c>
      <c r="G12" s="33">
        <f t="shared" si="0"/>
        <v>85000</v>
      </c>
      <c r="H12" s="33">
        <v>85000</v>
      </c>
      <c r="I12" s="33"/>
    </row>
    <row r="13" spans="1:9" ht="21" customHeight="1">
      <c r="A13" s="8"/>
      <c r="B13" s="8">
        <v>70005</v>
      </c>
      <c r="C13" s="9" t="s">
        <v>93</v>
      </c>
      <c r="D13" s="10">
        <v>85000</v>
      </c>
      <c r="E13" s="10">
        <v>1561</v>
      </c>
      <c r="F13" s="10">
        <v>1561</v>
      </c>
      <c r="G13" s="12">
        <f t="shared" si="0"/>
        <v>85000</v>
      </c>
      <c r="H13" s="10"/>
      <c r="I13" s="10"/>
    </row>
    <row r="14" spans="1:9" ht="17.25" customHeight="1">
      <c r="A14" s="31">
        <v>710</v>
      </c>
      <c r="B14" s="31"/>
      <c r="C14" s="32" t="s">
        <v>32</v>
      </c>
      <c r="D14" s="33">
        <v>536805</v>
      </c>
      <c r="E14" s="33">
        <v>5837</v>
      </c>
      <c r="F14" s="33">
        <v>11837</v>
      </c>
      <c r="G14" s="33">
        <f t="shared" si="0"/>
        <v>542805</v>
      </c>
      <c r="H14" s="33">
        <v>542805</v>
      </c>
      <c r="I14" s="33"/>
    </row>
    <row r="15" spans="1:9" ht="16.5" customHeight="1">
      <c r="A15" s="8"/>
      <c r="B15" s="8">
        <v>71015</v>
      </c>
      <c r="C15" s="9" t="s">
        <v>33</v>
      </c>
      <c r="D15" s="10">
        <v>491805</v>
      </c>
      <c r="E15" s="10">
        <v>5837</v>
      </c>
      <c r="F15" s="10">
        <v>11837</v>
      </c>
      <c r="G15" s="12">
        <f t="shared" si="0"/>
        <v>497805</v>
      </c>
      <c r="H15" s="10">
        <v>6000</v>
      </c>
      <c r="I15" s="10"/>
    </row>
    <row r="16" spans="1:9" ht="18.75" customHeight="1">
      <c r="A16" s="23" t="s">
        <v>15</v>
      </c>
      <c r="B16" s="23"/>
      <c r="C16" s="24" t="s">
        <v>16</v>
      </c>
      <c r="D16" s="25">
        <v>11205038</v>
      </c>
      <c r="E16" s="25">
        <f>SUM(E17:E19)</f>
        <v>584001</v>
      </c>
      <c r="F16" s="25">
        <f>SUM(F17:F19)</f>
        <v>102583</v>
      </c>
      <c r="G16" s="33">
        <f t="shared" si="0"/>
        <v>10723620</v>
      </c>
      <c r="H16" s="25">
        <v>8760982</v>
      </c>
      <c r="I16" s="25">
        <v>1962638</v>
      </c>
    </row>
    <row r="17" spans="1:11" s="30" customFormat="1" ht="16.5" customHeight="1">
      <c r="A17" s="13"/>
      <c r="B17" s="13" t="s">
        <v>34</v>
      </c>
      <c r="C17" s="18" t="s">
        <v>35</v>
      </c>
      <c r="D17" s="12">
        <v>179463</v>
      </c>
      <c r="E17" s="12"/>
      <c r="F17" s="12">
        <v>2583</v>
      </c>
      <c r="G17" s="12">
        <f t="shared" si="0"/>
        <v>182046</v>
      </c>
      <c r="H17" s="12">
        <v>2583</v>
      </c>
      <c r="I17" s="12"/>
      <c r="J17"/>
      <c r="K17"/>
    </row>
    <row r="18" spans="1:11" s="30" customFormat="1" ht="16.5" customHeight="1">
      <c r="A18" s="13"/>
      <c r="B18" s="13" t="s">
        <v>94</v>
      </c>
      <c r="C18" s="18" t="s">
        <v>95</v>
      </c>
      <c r="D18" s="12">
        <v>345000</v>
      </c>
      <c r="E18" s="12">
        <v>30500</v>
      </c>
      <c r="F18" s="12"/>
      <c r="G18" s="12">
        <f t="shared" si="0"/>
        <v>314500</v>
      </c>
      <c r="H18" s="12">
        <v>-30500</v>
      </c>
      <c r="I18" s="12"/>
      <c r="J18"/>
      <c r="K18"/>
    </row>
    <row r="19" spans="1:9" ht="17.25" customHeight="1">
      <c r="A19" s="8"/>
      <c r="B19" s="8">
        <v>75020</v>
      </c>
      <c r="C19" s="9" t="s">
        <v>17</v>
      </c>
      <c r="D19" s="10">
        <v>10636175</v>
      </c>
      <c r="E19" s="10">
        <v>553501</v>
      </c>
      <c r="F19" s="10">
        <v>100000</v>
      </c>
      <c r="G19" s="12">
        <f t="shared" si="0"/>
        <v>10182674</v>
      </c>
      <c r="H19" s="10">
        <v>-548501</v>
      </c>
      <c r="I19" s="10">
        <v>95000</v>
      </c>
    </row>
    <row r="20" spans="1:9" ht="25.5">
      <c r="A20" s="23" t="s">
        <v>20</v>
      </c>
      <c r="B20" s="23"/>
      <c r="C20" s="24" t="s">
        <v>21</v>
      </c>
      <c r="D20" s="25">
        <v>3725144</v>
      </c>
      <c r="E20" s="25">
        <v>25508</v>
      </c>
      <c r="F20" s="25">
        <v>25508</v>
      </c>
      <c r="G20" s="33">
        <f t="shared" si="0"/>
        <v>3725144</v>
      </c>
      <c r="H20" s="25">
        <v>3677471</v>
      </c>
      <c r="I20" s="25">
        <f>G20-H20</f>
        <v>47673</v>
      </c>
    </row>
    <row r="21" spans="1:9" ht="25.5">
      <c r="A21" s="13"/>
      <c r="B21" s="13" t="s">
        <v>22</v>
      </c>
      <c r="C21" s="18" t="s">
        <v>23</v>
      </c>
      <c r="D21" s="12">
        <v>3724144</v>
      </c>
      <c r="E21" s="12">
        <v>25508</v>
      </c>
      <c r="F21" s="12">
        <v>25508</v>
      </c>
      <c r="G21" s="12">
        <f t="shared" si="0"/>
        <v>3724144</v>
      </c>
      <c r="H21" s="12"/>
      <c r="I21" s="12"/>
    </row>
    <row r="22" spans="1:9" ht="27.75" customHeight="1">
      <c r="A22" s="34" t="s">
        <v>85</v>
      </c>
      <c r="B22" s="34"/>
      <c r="C22" s="32" t="s">
        <v>86</v>
      </c>
      <c r="D22" s="33">
        <v>1000000</v>
      </c>
      <c r="E22" s="33">
        <v>115000</v>
      </c>
      <c r="F22" s="33"/>
      <c r="G22" s="33">
        <f t="shared" si="0"/>
        <v>885000</v>
      </c>
      <c r="H22" s="33">
        <v>885000</v>
      </c>
      <c r="I22" s="33"/>
    </row>
    <row r="23" spans="1:9" ht="42.75" customHeight="1">
      <c r="A23" s="13"/>
      <c r="B23" s="13" t="s">
        <v>96</v>
      </c>
      <c r="C23" s="18" t="s">
        <v>97</v>
      </c>
      <c r="D23" s="12">
        <v>1000000</v>
      </c>
      <c r="E23" s="12">
        <v>115000</v>
      </c>
      <c r="F23" s="12"/>
      <c r="G23" s="12">
        <f t="shared" si="0"/>
        <v>885000</v>
      </c>
      <c r="H23" s="12">
        <v>-115000</v>
      </c>
      <c r="I23" s="12"/>
    </row>
    <row r="24" spans="1:9" ht="18" customHeight="1">
      <c r="A24" s="34" t="s">
        <v>36</v>
      </c>
      <c r="B24" s="34"/>
      <c r="C24" s="32" t="s">
        <v>37</v>
      </c>
      <c r="D24" s="33">
        <v>105000</v>
      </c>
      <c r="E24" s="33">
        <v>105000</v>
      </c>
      <c r="F24" s="33"/>
      <c r="G24" s="33">
        <f t="shared" si="0"/>
        <v>0</v>
      </c>
      <c r="H24" s="33">
        <v>0</v>
      </c>
      <c r="I24" s="33"/>
    </row>
    <row r="25" spans="1:9" ht="17.25" customHeight="1">
      <c r="A25" s="13"/>
      <c r="B25" s="13" t="s">
        <v>38</v>
      </c>
      <c r="C25" s="18" t="s">
        <v>39</v>
      </c>
      <c r="D25" s="12">
        <v>105000</v>
      </c>
      <c r="E25" s="12">
        <v>105000</v>
      </c>
      <c r="F25" s="12"/>
      <c r="G25" s="12">
        <f t="shared" si="0"/>
        <v>0</v>
      </c>
      <c r="H25" s="12">
        <v>-105000</v>
      </c>
      <c r="I25" s="12"/>
    </row>
    <row r="26" spans="1:13" ht="17.25" customHeight="1">
      <c r="A26" s="34" t="s">
        <v>50</v>
      </c>
      <c r="B26" s="34"/>
      <c r="C26" s="32" t="s">
        <v>51</v>
      </c>
      <c r="D26" s="33">
        <f>SUM(D27:D37)</f>
        <v>31105385</v>
      </c>
      <c r="E26" s="33">
        <f>SUM(E27:E37)</f>
        <v>647882</v>
      </c>
      <c r="F26" s="33">
        <f>SUM(F27:F37)</f>
        <v>1118499</v>
      </c>
      <c r="G26" s="33">
        <f t="shared" si="0"/>
        <v>31576002</v>
      </c>
      <c r="H26" s="33">
        <v>31451002</v>
      </c>
      <c r="I26" s="33">
        <v>125000</v>
      </c>
      <c r="L26" s="38"/>
      <c r="M26" s="38"/>
    </row>
    <row r="27" spans="1:11" s="30" customFormat="1" ht="17.25" customHeight="1">
      <c r="A27" s="13"/>
      <c r="B27" s="13" t="s">
        <v>71</v>
      </c>
      <c r="C27" s="18" t="s">
        <v>72</v>
      </c>
      <c r="D27" s="12">
        <v>1801443</v>
      </c>
      <c r="E27" s="12">
        <v>16029</v>
      </c>
      <c r="F27" s="12">
        <v>111286</v>
      </c>
      <c r="G27" s="12">
        <f t="shared" si="0"/>
        <v>1896700</v>
      </c>
      <c r="H27" s="12">
        <v>95257</v>
      </c>
      <c r="I27" s="12"/>
      <c r="K27"/>
    </row>
    <row r="28" spans="1:11" s="30" customFormat="1" ht="27.75" customHeight="1">
      <c r="A28" s="13"/>
      <c r="B28" s="13" t="s">
        <v>73</v>
      </c>
      <c r="C28" s="18" t="s">
        <v>74</v>
      </c>
      <c r="D28" s="12">
        <v>53502</v>
      </c>
      <c r="E28" s="12">
        <v>1458</v>
      </c>
      <c r="F28" s="12">
        <v>2500</v>
      </c>
      <c r="G28" s="12">
        <f t="shared" si="0"/>
        <v>54544</v>
      </c>
      <c r="H28" s="12">
        <v>1042</v>
      </c>
      <c r="I28" s="12"/>
      <c r="K28"/>
    </row>
    <row r="29" spans="1:9" ht="17.25" customHeight="1">
      <c r="A29" s="13"/>
      <c r="B29" s="13" t="s">
        <v>54</v>
      </c>
      <c r="C29" s="18" t="s">
        <v>59</v>
      </c>
      <c r="D29" s="12">
        <v>962130</v>
      </c>
      <c r="E29" s="12">
        <v>1996</v>
      </c>
      <c r="F29" s="12">
        <v>29425</v>
      </c>
      <c r="G29" s="12">
        <f t="shared" si="0"/>
        <v>989559</v>
      </c>
      <c r="H29" s="12">
        <v>27429</v>
      </c>
      <c r="I29" s="12"/>
    </row>
    <row r="30" spans="1:9" ht="17.25" customHeight="1">
      <c r="A30" s="13"/>
      <c r="B30" s="13" t="s">
        <v>55</v>
      </c>
      <c r="C30" s="18" t="s">
        <v>60</v>
      </c>
      <c r="D30" s="12">
        <v>1867586</v>
      </c>
      <c r="E30" s="12">
        <v>18221</v>
      </c>
      <c r="F30" s="12">
        <v>81500</v>
      </c>
      <c r="G30" s="12">
        <f t="shared" si="0"/>
        <v>1930865</v>
      </c>
      <c r="H30" s="12">
        <v>63279</v>
      </c>
      <c r="I30" s="12"/>
    </row>
    <row r="31" spans="1:9" ht="24.75" customHeight="1">
      <c r="A31" s="13"/>
      <c r="B31" s="13" t="s">
        <v>75</v>
      </c>
      <c r="C31" s="18" t="s">
        <v>76</v>
      </c>
      <c r="D31" s="12">
        <v>804853</v>
      </c>
      <c r="E31" s="12">
        <v>941</v>
      </c>
      <c r="F31" s="12">
        <v>3465</v>
      </c>
      <c r="G31" s="12">
        <f t="shared" si="0"/>
        <v>807377</v>
      </c>
      <c r="H31" s="12">
        <v>2524</v>
      </c>
      <c r="I31" s="12"/>
    </row>
    <row r="32" spans="1:9" ht="17.25" customHeight="1">
      <c r="A32" s="13"/>
      <c r="B32" s="13" t="s">
        <v>56</v>
      </c>
      <c r="C32" s="18" t="s">
        <v>61</v>
      </c>
      <c r="D32" s="12">
        <v>9531476</v>
      </c>
      <c r="E32" s="12">
        <v>107027</v>
      </c>
      <c r="F32" s="12">
        <v>273741</v>
      </c>
      <c r="G32" s="12">
        <f t="shared" si="0"/>
        <v>9698190</v>
      </c>
      <c r="H32" s="12">
        <v>166714</v>
      </c>
      <c r="I32" s="12"/>
    </row>
    <row r="33" spans="1:14" ht="17.25" customHeight="1">
      <c r="A33" s="13"/>
      <c r="B33" s="13" t="s">
        <v>52</v>
      </c>
      <c r="C33" s="18" t="s">
        <v>53</v>
      </c>
      <c r="D33" s="12">
        <v>14417646</v>
      </c>
      <c r="E33" s="12">
        <v>158520</v>
      </c>
      <c r="F33" s="12">
        <v>584131</v>
      </c>
      <c r="G33" s="12">
        <f t="shared" si="0"/>
        <v>14843257</v>
      </c>
      <c r="H33" s="12">
        <v>483711</v>
      </c>
      <c r="I33" s="12">
        <v>-58100</v>
      </c>
      <c r="L33" s="38"/>
      <c r="M33" s="38"/>
      <c r="N33" s="38"/>
    </row>
    <row r="34" spans="1:14" ht="17.25" customHeight="1">
      <c r="A34" s="13"/>
      <c r="B34" s="13" t="s">
        <v>79</v>
      </c>
      <c r="C34" s="18" t="s">
        <v>78</v>
      </c>
      <c r="D34" s="12">
        <v>528147</v>
      </c>
      <c r="E34" s="12">
        <v>3504</v>
      </c>
      <c r="F34" s="12">
        <v>32451</v>
      </c>
      <c r="G34" s="12">
        <f t="shared" si="0"/>
        <v>557094</v>
      </c>
      <c r="H34" s="12">
        <v>28947</v>
      </c>
      <c r="I34" s="12"/>
      <c r="L34" s="38"/>
      <c r="M34" s="38"/>
      <c r="N34" s="38"/>
    </row>
    <row r="35" spans="1:14" ht="25.5">
      <c r="A35" s="13"/>
      <c r="B35" s="13" t="s">
        <v>77</v>
      </c>
      <c r="C35" s="18" t="s">
        <v>80</v>
      </c>
      <c r="D35" s="12">
        <v>514842</v>
      </c>
      <c r="E35" s="12">
        <v>7664</v>
      </c>
      <c r="F35" s="12"/>
      <c r="G35" s="12">
        <f t="shared" si="0"/>
        <v>507178</v>
      </c>
      <c r="H35" s="12">
        <v>-7664</v>
      </c>
      <c r="I35" s="12"/>
      <c r="L35" s="38"/>
      <c r="M35" s="38"/>
      <c r="N35" s="38"/>
    </row>
    <row r="36" spans="1:9" ht="17.25" customHeight="1">
      <c r="A36" s="13"/>
      <c r="B36" s="13" t="s">
        <v>57</v>
      </c>
      <c r="C36" s="18" t="s">
        <v>62</v>
      </c>
      <c r="D36" s="12">
        <v>82903</v>
      </c>
      <c r="E36" s="12">
        <v>15608</v>
      </c>
      <c r="F36" s="12"/>
      <c r="G36" s="12">
        <f t="shared" si="0"/>
        <v>67295</v>
      </c>
      <c r="H36" s="12">
        <v>-15608</v>
      </c>
      <c r="I36" s="12"/>
    </row>
    <row r="37" spans="1:9" ht="17.25" customHeight="1">
      <c r="A37" s="13"/>
      <c r="B37" s="13" t="s">
        <v>58</v>
      </c>
      <c r="C37" s="18" t="s">
        <v>63</v>
      </c>
      <c r="D37" s="12">
        <v>540857</v>
      </c>
      <c r="E37" s="12">
        <v>316914</v>
      </c>
      <c r="F37" s="12"/>
      <c r="G37" s="12">
        <f t="shared" si="0"/>
        <v>223943</v>
      </c>
      <c r="H37" s="12">
        <v>-316914</v>
      </c>
      <c r="I37" s="12"/>
    </row>
    <row r="38" spans="1:9" ht="17.25" customHeight="1">
      <c r="A38" s="34" t="s">
        <v>46</v>
      </c>
      <c r="B38" s="34"/>
      <c r="C38" s="32" t="s">
        <v>47</v>
      </c>
      <c r="D38" s="33">
        <v>2186814</v>
      </c>
      <c r="E38" s="33"/>
      <c r="F38" s="33">
        <v>193058</v>
      </c>
      <c r="G38" s="33">
        <f t="shared" si="0"/>
        <v>2379872</v>
      </c>
      <c r="H38" s="33">
        <v>2379872</v>
      </c>
      <c r="I38" s="33"/>
    </row>
    <row r="39" spans="1:9" ht="42.75" customHeight="1">
      <c r="A39" s="13"/>
      <c r="B39" s="13" t="s">
        <v>48</v>
      </c>
      <c r="C39" s="18" t="s">
        <v>49</v>
      </c>
      <c r="D39" s="12">
        <v>2156814</v>
      </c>
      <c r="E39" s="12"/>
      <c r="F39" s="12">
        <v>193058</v>
      </c>
      <c r="G39" s="12">
        <f t="shared" si="0"/>
        <v>2349872</v>
      </c>
      <c r="H39" s="12">
        <v>193058</v>
      </c>
      <c r="I39" s="12"/>
    </row>
    <row r="40" spans="1:9" ht="17.25" customHeight="1">
      <c r="A40" s="34" t="s">
        <v>6</v>
      </c>
      <c r="B40" s="34"/>
      <c r="C40" s="32" t="s">
        <v>7</v>
      </c>
      <c r="D40" s="33">
        <f>SUM(D41:D45)</f>
        <v>8728656</v>
      </c>
      <c r="E40" s="33">
        <f>SUM(E41:E45)</f>
        <v>260730</v>
      </c>
      <c r="F40" s="33">
        <f>SUM(F41:F45)</f>
        <v>120236</v>
      </c>
      <c r="G40" s="33">
        <f t="shared" si="0"/>
        <v>8588162</v>
      </c>
      <c r="H40" s="33">
        <v>8579012</v>
      </c>
      <c r="I40" s="33">
        <v>9150</v>
      </c>
    </row>
    <row r="41" spans="1:9" ht="17.25" customHeight="1">
      <c r="A41" s="13"/>
      <c r="B41" s="13" t="s">
        <v>40</v>
      </c>
      <c r="C41" s="18" t="s">
        <v>41</v>
      </c>
      <c r="D41" s="12">
        <v>2201069</v>
      </c>
      <c r="E41" s="12">
        <v>134194</v>
      </c>
      <c r="F41" s="12">
        <v>53000</v>
      </c>
      <c r="G41" s="12">
        <f t="shared" si="0"/>
        <v>2119875</v>
      </c>
      <c r="H41" s="12">
        <v>-80344</v>
      </c>
      <c r="I41" s="12">
        <v>-850</v>
      </c>
    </row>
    <row r="42" spans="1:9" ht="17.25" customHeight="1">
      <c r="A42" s="13"/>
      <c r="B42" s="13" t="s">
        <v>29</v>
      </c>
      <c r="C42" s="18" t="s">
        <v>42</v>
      </c>
      <c r="D42" s="12">
        <v>3361370</v>
      </c>
      <c r="E42" s="12">
        <v>40224</v>
      </c>
      <c r="F42" s="12">
        <v>46924</v>
      </c>
      <c r="G42" s="12">
        <f t="shared" si="0"/>
        <v>3368070</v>
      </c>
      <c r="H42" s="12">
        <v>6700</v>
      </c>
      <c r="I42" s="12"/>
    </row>
    <row r="43" spans="1:9" ht="17.25" customHeight="1">
      <c r="A43" s="13"/>
      <c r="B43" s="13" t="s">
        <v>43</v>
      </c>
      <c r="C43" s="18" t="s">
        <v>44</v>
      </c>
      <c r="D43" s="12">
        <v>1526727</v>
      </c>
      <c r="E43" s="12">
        <v>47000</v>
      </c>
      <c r="F43" s="12">
        <v>6000</v>
      </c>
      <c r="G43" s="12">
        <f t="shared" si="0"/>
        <v>1485727</v>
      </c>
      <c r="H43" s="12">
        <v>-41000</v>
      </c>
      <c r="I43" s="12"/>
    </row>
    <row r="44" spans="1:9" ht="17.25" customHeight="1">
      <c r="A44" s="13"/>
      <c r="B44" s="13" t="s">
        <v>24</v>
      </c>
      <c r="C44" s="18" t="s">
        <v>45</v>
      </c>
      <c r="D44" s="12">
        <v>1385349</v>
      </c>
      <c r="E44" s="12">
        <v>32001</v>
      </c>
      <c r="F44" s="12">
        <v>7001</v>
      </c>
      <c r="G44" s="12">
        <f t="shared" si="0"/>
        <v>1360349</v>
      </c>
      <c r="H44" s="12">
        <v>-25000</v>
      </c>
      <c r="I44" s="12"/>
    </row>
    <row r="45" spans="1:9" ht="39.75" customHeight="1">
      <c r="A45" s="35"/>
      <c r="B45" s="13" t="s">
        <v>64</v>
      </c>
      <c r="C45" s="36" t="s">
        <v>65</v>
      </c>
      <c r="D45" s="37">
        <v>254141</v>
      </c>
      <c r="E45" s="37">
        <v>7311</v>
      </c>
      <c r="F45" s="37">
        <v>7311</v>
      </c>
      <c r="G45" s="12">
        <f t="shared" si="0"/>
        <v>254141</v>
      </c>
      <c r="H45" s="37"/>
      <c r="I45" s="37"/>
    </row>
    <row r="46" spans="1:9" ht="25.5">
      <c r="A46" s="27" t="s">
        <v>25</v>
      </c>
      <c r="B46" s="23"/>
      <c r="C46" s="28" t="s">
        <v>26</v>
      </c>
      <c r="D46" s="29">
        <v>1990782</v>
      </c>
      <c r="E46" s="29">
        <f>SUM(E47:E47)</f>
        <v>33840</v>
      </c>
      <c r="F46" s="29">
        <f>SUM(F47:F47)</f>
        <v>33840</v>
      </c>
      <c r="G46" s="33">
        <f t="shared" si="0"/>
        <v>1990782</v>
      </c>
      <c r="H46" s="29">
        <v>1990782</v>
      </c>
      <c r="I46" s="29"/>
    </row>
    <row r="47" spans="1:9" ht="15" customHeight="1">
      <c r="A47" s="16"/>
      <c r="B47" s="15" t="s">
        <v>27</v>
      </c>
      <c r="C47" s="19" t="s">
        <v>28</v>
      </c>
      <c r="D47" s="11">
        <v>1794582</v>
      </c>
      <c r="E47" s="11">
        <v>33840</v>
      </c>
      <c r="F47" s="11">
        <v>33840</v>
      </c>
      <c r="G47" s="12">
        <f t="shared" si="0"/>
        <v>1794582</v>
      </c>
      <c r="H47" s="11"/>
      <c r="I47" s="11"/>
    </row>
    <row r="48" spans="1:9" ht="15" customHeight="1">
      <c r="A48" s="27" t="s">
        <v>66</v>
      </c>
      <c r="B48" s="23"/>
      <c r="C48" s="28" t="s">
        <v>67</v>
      </c>
      <c r="D48" s="29">
        <v>4844914</v>
      </c>
      <c r="E48" s="29">
        <f>SUM(E49:E53)</f>
        <v>132108</v>
      </c>
      <c r="F48" s="29">
        <f>SUM(F49:F53)</f>
        <v>150623</v>
      </c>
      <c r="G48" s="33">
        <f t="shared" si="0"/>
        <v>4863429</v>
      </c>
      <c r="H48" s="29">
        <v>4863429</v>
      </c>
      <c r="I48" s="29"/>
    </row>
    <row r="49" spans="1:11" s="30" customFormat="1" ht="25.5">
      <c r="A49" s="20"/>
      <c r="B49" s="14" t="s">
        <v>81</v>
      </c>
      <c r="C49" s="21" t="s">
        <v>82</v>
      </c>
      <c r="D49" s="22">
        <v>1335763</v>
      </c>
      <c r="E49" s="22">
        <v>12564</v>
      </c>
      <c r="F49" s="22">
        <v>29641</v>
      </c>
      <c r="G49" s="12">
        <f t="shared" si="0"/>
        <v>1352840</v>
      </c>
      <c r="H49" s="22">
        <v>17077</v>
      </c>
      <c r="I49" s="22"/>
      <c r="J49"/>
      <c r="K49"/>
    </row>
    <row r="50" spans="1:11" s="30" customFormat="1" ht="12.75">
      <c r="A50" s="20"/>
      <c r="B50" s="14" t="s">
        <v>83</v>
      </c>
      <c r="C50" s="21" t="s">
        <v>84</v>
      </c>
      <c r="D50" s="22">
        <v>777356</v>
      </c>
      <c r="E50" s="22">
        <v>43138</v>
      </c>
      <c r="F50" s="22"/>
      <c r="G50" s="12">
        <f t="shared" si="0"/>
        <v>734218</v>
      </c>
      <c r="H50" s="22">
        <v>-43138</v>
      </c>
      <c r="I50" s="22"/>
      <c r="J50"/>
      <c r="K50"/>
    </row>
    <row r="51" spans="1:9" ht="15" customHeight="1">
      <c r="A51" s="16"/>
      <c r="B51" s="15" t="s">
        <v>68</v>
      </c>
      <c r="C51" s="19" t="s">
        <v>70</v>
      </c>
      <c r="D51" s="11">
        <v>2578749</v>
      </c>
      <c r="E51" s="11">
        <v>7543</v>
      </c>
      <c r="F51" s="11">
        <v>120982</v>
      </c>
      <c r="G51" s="12">
        <f t="shared" si="0"/>
        <v>2692188</v>
      </c>
      <c r="H51" s="11">
        <v>113439</v>
      </c>
      <c r="I51" s="11"/>
    </row>
    <row r="52" spans="1:9" ht="15" customHeight="1">
      <c r="A52" s="16"/>
      <c r="B52" s="15" t="s">
        <v>69</v>
      </c>
      <c r="C52" s="19" t="s">
        <v>62</v>
      </c>
      <c r="D52" s="11">
        <v>13724</v>
      </c>
      <c r="E52" s="11">
        <v>4331</v>
      </c>
      <c r="F52" s="11"/>
      <c r="G52" s="12">
        <f t="shared" si="0"/>
        <v>9393</v>
      </c>
      <c r="H52" s="11">
        <v>-4331</v>
      </c>
      <c r="I52" s="11"/>
    </row>
    <row r="53" spans="1:9" ht="15" customHeight="1">
      <c r="A53" s="16"/>
      <c r="B53" s="15" t="s">
        <v>98</v>
      </c>
      <c r="C53" s="19" t="s">
        <v>63</v>
      </c>
      <c r="D53" s="11">
        <v>64532</v>
      </c>
      <c r="E53" s="11">
        <v>64532</v>
      </c>
      <c r="F53" s="11"/>
      <c r="G53" s="12">
        <f t="shared" si="0"/>
        <v>0</v>
      </c>
      <c r="H53" s="11">
        <v>-64532</v>
      </c>
      <c r="I53" s="11"/>
    </row>
    <row r="54" spans="1:9" ht="29.25" customHeight="1">
      <c r="A54" s="27" t="s">
        <v>99</v>
      </c>
      <c r="B54" s="23"/>
      <c r="C54" s="28" t="s">
        <v>100</v>
      </c>
      <c r="D54" s="29">
        <v>100280</v>
      </c>
      <c r="E54" s="29">
        <v>23000</v>
      </c>
      <c r="F54" s="29"/>
      <c r="G54" s="33">
        <f t="shared" si="0"/>
        <v>77280</v>
      </c>
      <c r="H54" s="29">
        <v>77280</v>
      </c>
      <c r="I54" s="29"/>
    </row>
    <row r="55" spans="1:9" ht="42.75" customHeight="1">
      <c r="A55" s="16"/>
      <c r="B55" s="15" t="s">
        <v>101</v>
      </c>
      <c r="C55" s="19" t="s">
        <v>102</v>
      </c>
      <c r="D55" s="11">
        <v>60000</v>
      </c>
      <c r="E55" s="11">
        <v>23000</v>
      </c>
      <c r="F55" s="11"/>
      <c r="G55" s="12">
        <f t="shared" si="0"/>
        <v>37000</v>
      </c>
      <c r="H55" s="11">
        <v>-23000</v>
      </c>
      <c r="I55" s="11"/>
    </row>
    <row r="56" spans="1:9" ht="15" customHeight="1">
      <c r="A56" s="27" t="s">
        <v>87</v>
      </c>
      <c r="B56" s="23"/>
      <c r="C56" s="28" t="s">
        <v>88</v>
      </c>
      <c r="D56" s="29">
        <v>235000</v>
      </c>
      <c r="E56" s="29">
        <f>E57</f>
        <v>61371</v>
      </c>
      <c r="F56" s="29">
        <f>F57</f>
        <v>65578</v>
      </c>
      <c r="G56" s="33">
        <f t="shared" si="0"/>
        <v>239207</v>
      </c>
      <c r="H56" s="29">
        <v>239207</v>
      </c>
      <c r="I56" s="29"/>
    </row>
    <row r="57" spans="1:9" ht="15" customHeight="1">
      <c r="A57" s="16"/>
      <c r="B57" s="15" t="s">
        <v>89</v>
      </c>
      <c r="C57" s="19" t="s">
        <v>90</v>
      </c>
      <c r="D57" s="11">
        <v>160000</v>
      </c>
      <c r="E57" s="11">
        <v>61371</v>
      </c>
      <c r="F57" s="11">
        <v>65578</v>
      </c>
      <c r="G57" s="12">
        <f t="shared" si="0"/>
        <v>164207</v>
      </c>
      <c r="H57" s="11">
        <f>F57-E57</f>
        <v>4207</v>
      </c>
      <c r="I57" s="11"/>
    </row>
    <row r="58" spans="1:9" ht="15" customHeight="1">
      <c r="A58" s="27" t="s">
        <v>103</v>
      </c>
      <c r="B58" s="23"/>
      <c r="C58" s="28" t="s">
        <v>104</v>
      </c>
      <c r="D58" s="29">
        <v>50000</v>
      </c>
      <c r="E58" s="29">
        <v>379</v>
      </c>
      <c r="F58" s="29">
        <v>379</v>
      </c>
      <c r="G58" s="33">
        <f t="shared" si="0"/>
        <v>50000</v>
      </c>
      <c r="H58" s="29">
        <v>50000</v>
      </c>
      <c r="I58" s="29"/>
    </row>
    <row r="59" spans="1:9" ht="15" customHeight="1">
      <c r="A59" s="16"/>
      <c r="B59" s="15" t="s">
        <v>105</v>
      </c>
      <c r="C59" s="19" t="s">
        <v>106</v>
      </c>
      <c r="D59" s="11">
        <v>50000</v>
      </c>
      <c r="E59" s="11">
        <v>379</v>
      </c>
      <c r="F59" s="11">
        <v>379</v>
      </c>
      <c r="G59" s="12">
        <f t="shared" si="0"/>
        <v>50000</v>
      </c>
      <c r="H59" s="11"/>
      <c r="I59" s="11"/>
    </row>
    <row r="60" spans="1:9" ht="15.75">
      <c r="A60" s="45" t="s">
        <v>3</v>
      </c>
      <c r="B60" s="45"/>
      <c r="C60" s="45"/>
      <c r="D60" s="26">
        <v>78838748</v>
      </c>
      <c r="E60" s="26">
        <f>SUM(E9:E59)/2</f>
        <v>2581504</v>
      </c>
      <c r="F60" s="26">
        <f>SUM(F9:F59)/2</f>
        <v>1855071</v>
      </c>
      <c r="G60" s="26">
        <f>D60-E60+F60</f>
        <v>78112315</v>
      </c>
      <c r="H60" s="26">
        <v>66795588</v>
      </c>
      <c r="I60" s="26">
        <f>G60-H60</f>
        <v>11316727</v>
      </c>
    </row>
    <row r="61" spans="1:9" ht="12.75">
      <c r="A61" s="1"/>
      <c r="B61" s="1"/>
      <c r="C61" s="1"/>
      <c r="D61" s="17"/>
      <c r="E61" s="1"/>
      <c r="F61" s="1"/>
      <c r="G61" s="1"/>
      <c r="H61" s="1"/>
      <c r="I61" s="1"/>
    </row>
    <row r="62" spans="1:9" ht="12.75">
      <c r="A62" s="6" t="s">
        <v>5</v>
      </c>
      <c r="B62" s="1"/>
      <c r="C62" s="1"/>
      <c r="D62" s="1"/>
      <c r="E62" s="1"/>
      <c r="F62" s="1"/>
      <c r="G62" s="1"/>
      <c r="H62" s="1"/>
      <c r="I62" s="1"/>
    </row>
  </sheetData>
  <sheetProtection/>
  <mergeCells count="10">
    <mergeCell ref="B4:B7"/>
    <mergeCell ref="C4:C7"/>
    <mergeCell ref="H6:H7"/>
    <mergeCell ref="I6:I7"/>
    <mergeCell ref="A60:C60"/>
    <mergeCell ref="A1:I1"/>
    <mergeCell ref="D4:I4"/>
    <mergeCell ref="H5:I5"/>
    <mergeCell ref="D5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2
do Uchwały Nr XX/110/2012 
Rady Powiatu w Sochaczewie
 z dnia 28 grudnia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2012-11-19T12:25:17Z</cp:lastPrinted>
  <dcterms:created xsi:type="dcterms:W3CDTF">1998-12-09T13:02:10Z</dcterms:created>
  <dcterms:modified xsi:type="dcterms:W3CDTF">2013-01-03T09:32:14Z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